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seiorg.sharepoint.com/sites/SEIT2-EM/Delade dokument/EM/EKJA/Roheline Kontor/Materjalid/Kontrollküsimustik/"/>
    </mc:Choice>
  </mc:AlternateContent>
  <xr:revisionPtr revIDLastSave="52" documentId="13_ncr:1_{E35F179D-46E2-41ED-8489-FAACD1CF3564}" xr6:coauthVersionLast="47" xr6:coauthVersionMax="47" xr10:uidLastSave="{4DE153DF-43F2-4258-91CB-312BA7327500}"/>
  <bookViews>
    <workbookView xWindow="-120" yWindow="-120" windowWidth="29040" windowHeight="15840" activeTab="1" xr2:uid="{00000000-000D-0000-FFFF-FFFF00000000}"/>
  </bookViews>
  <sheets>
    <sheet name="Welcome!" sheetId="5" r:id="rId1"/>
    <sheet name="BEFORE" sheetId="9" r:id="rId2"/>
    <sheet name="AFTER" sheetId="13" r:id="rId3"/>
  </sheets>
  <definedNames>
    <definedName name="_xlnm.Print_Titles" localSheetId="2">AFTER!$9:$9</definedName>
    <definedName name="_xlnm.Print_Titles" localSheetId="1">BEFORE!$9:$9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2" i="13" l="1"/>
  <c r="I102" i="13"/>
  <c r="H102" i="13"/>
  <c r="G102" i="13"/>
  <c r="G103" i="13" s="1"/>
  <c r="AF101" i="13"/>
  <c r="AE101" i="13"/>
  <c r="AD101" i="13"/>
  <c r="AC101" i="13"/>
  <c r="AB101" i="13"/>
  <c r="AA101" i="13"/>
  <c r="Z101" i="13"/>
  <c r="Y101" i="13"/>
  <c r="X101" i="13"/>
  <c r="W101" i="13"/>
  <c r="V101" i="13"/>
  <c r="U101" i="13"/>
  <c r="T101" i="13"/>
  <c r="M101" i="13"/>
  <c r="F101" i="13"/>
  <c r="AJ101" i="13" s="1"/>
  <c r="A101" i="13"/>
  <c r="AF100" i="13"/>
  <c r="AE100" i="13"/>
  <c r="AD100" i="13"/>
  <c r="AC100" i="13"/>
  <c r="AB100" i="13"/>
  <c r="AA100" i="13"/>
  <c r="Z100" i="13"/>
  <c r="Y100" i="13"/>
  <c r="X100" i="13"/>
  <c r="W100" i="13"/>
  <c r="S100" i="13"/>
  <c r="R100" i="13"/>
  <c r="Q100" i="13"/>
  <c r="L100" i="13"/>
  <c r="F100" i="13"/>
  <c r="AI100" i="13" s="1"/>
  <c r="A100" i="13"/>
  <c r="AF99" i="13"/>
  <c r="AE99" i="13"/>
  <c r="AD99" i="13"/>
  <c r="AC99" i="13"/>
  <c r="AB99" i="13"/>
  <c r="AA99" i="13"/>
  <c r="Z99" i="13"/>
  <c r="Y99" i="13"/>
  <c r="X99" i="13"/>
  <c r="W99" i="13"/>
  <c r="P99" i="13"/>
  <c r="O99" i="13"/>
  <c r="N99" i="13"/>
  <c r="K99" i="13"/>
  <c r="F99" i="13"/>
  <c r="AH99" i="13" s="1"/>
  <c r="A99" i="13"/>
  <c r="AF98" i="13"/>
  <c r="AE98" i="13"/>
  <c r="AD98" i="13"/>
  <c r="AC98" i="13"/>
  <c r="AB98" i="13"/>
  <c r="AA98" i="13"/>
  <c r="Z98" i="13"/>
  <c r="Y98" i="13"/>
  <c r="X98" i="13"/>
  <c r="W98" i="13"/>
  <c r="P98" i="13"/>
  <c r="O98" i="13"/>
  <c r="N98" i="13"/>
  <c r="K98" i="13"/>
  <c r="F98" i="13"/>
  <c r="AH98" i="13" s="1"/>
  <c r="A98" i="13"/>
  <c r="AF97" i="13"/>
  <c r="AE97" i="13"/>
  <c r="AD97" i="13"/>
  <c r="AC97" i="13"/>
  <c r="AB97" i="13"/>
  <c r="AA97" i="13"/>
  <c r="Z97" i="13"/>
  <c r="Y97" i="13"/>
  <c r="X97" i="13"/>
  <c r="W97" i="13"/>
  <c r="V97" i="13"/>
  <c r="U97" i="13"/>
  <c r="T97" i="13"/>
  <c r="M97" i="13"/>
  <c r="F97" i="13"/>
  <c r="AJ97" i="13" s="1"/>
  <c r="AF96" i="13"/>
  <c r="AE96" i="13"/>
  <c r="AD96" i="13"/>
  <c r="AC96" i="13"/>
  <c r="AB96" i="13"/>
  <c r="AA96" i="13"/>
  <c r="Z96" i="13"/>
  <c r="Y96" i="13"/>
  <c r="X96" i="13"/>
  <c r="W96" i="13"/>
  <c r="S96" i="13"/>
  <c r="R96" i="13"/>
  <c r="Q96" i="13"/>
  <c r="L96" i="13"/>
  <c r="F96" i="13"/>
  <c r="AI96" i="13" s="1"/>
  <c r="AF95" i="13"/>
  <c r="AE95" i="13"/>
  <c r="AD95" i="13"/>
  <c r="AC95" i="13"/>
  <c r="AB95" i="13"/>
  <c r="AA95" i="13"/>
  <c r="Z95" i="13"/>
  <c r="Y95" i="13"/>
  <c r="X95" i="13"/>
  <c r="W95" i="13"/>
  <c r="S95" i="13"/>
  <c r="R95" i="13"/>
  <c r="Q95" i="13"/>
  <c r="L95" i="13"/>
  <c r="F95" i="13"/>
  <c r="AI95" i="13" s="1"/>
  <c r="AF94" i="13"/>
  <c r="AE94" i="13"/>
  <c r="AD94" i="13"/>
  <c r="AC94" i="13"/>
  <c r="AB94" i="13"/>
  <c r="AA94" i="13"/>
  <c r="Z94" i="13"/>
  <c r="Y94" i="13"/>
  <c r="X94" i="13"/>
  <c r="W94" i="13"/>
  <c r="P94" i="13"/>
  <c r="O94" i="13"/>
  <c r="N94" i="13"/>
  <c r="K94" i="13"/>
  <c r="F94" i="13"/>
  <c r="AH94" i="13" s="1"/>
  <c r="AF93" i="13"/>
  <c r="AE93" i="13"/>
  <c r="AD93" i="13"/>
  <c r="AC93" i="13"/>
  <c r="AB93" i="13"/>
  <c r="AA93" i="13"/>
  <c r="Z93" i="13"/>
  <c r="Y93" i="13"/>
  <c r="X93" i="13"/>
  <c r="W93" i="13"/>
  <c r="P93" i="13"/>
  <c r="O93" i="13"/>
  <c r="N93" i="13"/>
  <c r="K93" i="13"/>
  <c r="F93" i="13"/>
  <c r="AH93" i="13" s="1"/>
  <c r="AF92" i="13"/>
  <c r="AE92" i="13"/>
  <c r="AD92" i="13"/>
  <c r="AC92" i="13"/>
  <c r="AB92" i="13"/>
  <c r="AA92" i="13"/>
  <c r="Z92" i="13"/>
  <c r="Y92" i="13"/>
  <c r="X92" i="13"/>
  <c r="W92" i="13"/>
  <c r="P92" i="13"/>
  <c r="O92" i="13"/>
  <c r="N92" i="13"/>
  <c r="K92" i="13"/>
  <c r="F92" i="13"/>
  <c r="AH92" i="13" s="1"/>
  <c r="AF91" i="13"/>
  <c r="AE91" i="13"/>
  <c r="AD91" i="13"/>
  <c r="AC91" i="13"/>
  <c r="AB91" i="13"/>
  <c r="AA91" i="13"/>
  <c r="Z91" i="13"/>
  <c r="Y91" i="13"/>
  <c r="X91" i="13"/>
  <c r="W91" i="13"/>
  <c r="P91" i="13"/>
  <c r="O91" i="13"/>
  <c r="N91" i="13"/>
  <c r="K91" i="13"/>
  <c r="F91" i="13"/>
  <c r="AH91" i="13" s="1"/>
  <c r="AF90" i="13"/>
  <c r="AE90" i="13"/>
  <c r="AD90" i="13"/>
  <c r="AC90" i="13"/>
  <c r="AB90" i="13"/>
  <c r="AA90" i="13"/>
  <c r="Z90" i="13"/>
  <c r="Y90" i="13"/>
  <c r="X90" i="13"/>
  <c r="W90" i="13"/>
  <c r="P90" i="13"/>
  <c r="O90" i="13"/>
  <c r="N90" i="13"/>
  <c r="K90" i="13"/>
  <c r="F90" i="13"/>
  <c r="AH90" i="13" s="1"/>
  <c r="AF88" i="13"/>
  <c r="AE88" i="13"/>
  <c r="AD88" i="13"/>
  <c r="AC88" i="13"/>
  <c r="AB88" i="13"/>
  <c r="AA88" i="13"/>
  <c r="Z88" i="13"/>
  <c r="Y88" i="13"/>
  <c r="X88" i="13"/>
  <c r="W88" i="13"/>
  <c r="V88" i="13"/>
  <c r="U88" i="13"/>
  <c r="T88" i="13"/>
  <c r="M88" i="13"/>
  <c r="F88" i="13"/>
  <c r="AJ88" i="13" s="1"/>
  <c r="A88" i="13"/>
  <c r="AF87" i="13"/>
  <c r="AE87" i="13"/>
  <c r="AD87" i="13"/>
  <c r="AC87" i="13"/>
  <c r="AB87" i="13"/>
  <c r="AA87" i="13"/>
  <c r="Z87" i="13"/>
  <c r="Y87" i="13"/>
  <c r="X87" i="13"/>
  <c r="W87" i="13"/>
  <c r="S87" i="13"/>
  <c r="R87" i="13"/>
  <c r="Q87" i="13"/>
  <c r="L87" i="13"/>
  <c r="F87" i="13"/>
  <c r="AG87" i="13" s="1"/>
  <c r="A87" i="13"/>
  <c r="AF86" i="13"/>
  <c r="AE86" i="13"/>
  <c r="AD86" i="13"/>
  <c r="AC86" i="13"/>
  <c r="AB86" i="13"/>
  <c r="AA86" i="13"/>
  <c r="Z86" i="13"/>
  <c r="Y86" i="13"/>
  <c r="X86" i="13"/>
  <c r="W86" i="13"/>
  <c r="S86" i="13"/>
  <c r="R86" i="13"/>
  <c r="Q86" i="13"/>
  <c r="L86" i="13"/>
  <c r="F86" i="13"/>
  <c r="AI86" i="13" s="1"/>
  <c r="A86" i="13"/>
  <c r="AF85" i="13"/>
  <c r="AE85" i="13"/>
  <c r="AD85" i="13"/>
  <c r="AC85" i="13"/>
  <c r="AB85" i="13"/>
  <c r="AA85" i="13"/>
  <c r="Z85" i="13"/>
  <c r="Y85" i="13"/>
  <c r="X85" i="13"/>
  <c r="W85" i="13"/>
  <c r="S85" i="13"/>
  <c r="R85" i="13"/>
  <c r="Q85" i="13"/>
  <c r="L85" i="13"/>
  <c r="F85" i="13"/>
  <c r="AI85" i="13" s="1"/>
  <c r="AF84" i="13"/>
  <c r="AE84" i="13"/>
  <c r="AD84" i="13"/>
  <c r="AC84" i="13"/>
  <c r="AB84" i="13"/>
  <c r="AA84" i="13"/>
  <c r="Z84" i="13"/>
  <c r="Y84" i="13"/>
  <c r="X84" i="13"/>
  <c r="W84" i="13"/>
  <c r="P84" i="13"/>
  <c r="O84" i="13"/>
  <c r="N84" i="13"/>
  <c r="K84" i="13"/>
  <c r="F84" i="13"/>
  <c r="AG84" i="13" s="1"/>
  <c r="A84" i="13"/>
  <c r="AF83" i="13"/>
  <c r="AE83" i="13"/>
  <c r="AD83" i="13"/>
  <c r="AC83" i="13"/>
  <c r="AB83" i="13"/>
  <c r="AA83" i="13"/>
  <c r="Z83" i="13"/>
  <c r="Y83" i="13"/>
  <c r="X83" i="13"/>
  <c r="W83" i="13"/>
  <c r="P83" i="13"/>
  <c r="O83" i="13"/>
  <c r="N83" i="13"/>
  <c r="K83" i="13"/>
  <c r="F83" i="13"/>
  <c r="AH83" i="13" s="1"/>
  <c r="A83" i="13"/>
  <c r="AF82" i="13"/>
  <c r="AE82" i="13"/>
  <c r="AD82" i="13"/>
  <c r="AC82" i="13"/>
  <c r="AB82" i="13"/>
  <c r="AA82" i="13"/>
  <c r="Z82" i="13"/>
  <c r="Y82" i="13"/>
  <c r="X82" i="13"/>
  <c r="W82" i="13"/>
  <c r="S82" i="13"/>
  <c r="R82" i="13"/>
  <c r="Q82" i="13"/>
  <c r="L82" i="13"/>
  <c r="F82" i="13"/>
  <c r="AI82" i="13" s="1"/>
  <c r="AF81" i="13"/>
  <c r="AE81" i="13"/>
  <c r="AD81" i="13"/>
  <c r="AC81" i="13"/>
  <c r="AB81" i="13"/>
  <c r="AA81" i="13"/>
  <c r="Z81" i="13"/>
  <c r="Y81" i="13"/>
  <c r="X81" i="13"/>
  <c r="W81" i="13"/>
  <c r="S81" i="13"/>
  <c r="R81" i="13"/>
  <c r="Q81" i="13"/>
  <c r="L81" i="13"/>
  <c r="F81" i="13"/>
  <c r="AG81" i="13" s="1"/>
  <c r="AF80" i="13"/>
  <c r="AE80" i="13"/>
  <c r="AD80" i="13"/>
  <c r="AC80" i="13"/>
  <c r="AB80" i="13"/>
  <c r="AA80" i="13"/>
  <c r="Z80" i="13"/>
  <c r="Y80" i="13"/>
  <c r="X80" i="13"/>
  <c r="W80" i="13"/>
  <c r="S80" i="13"/>
  <c r="R80" i="13"/>
  <c r="Q80" i="13"/>
  <c r="L80" i="13"/>
  <c r="F80" i="13"/>
  <c r="AI80" i="13" s="1"/>
  <c r="AF79" i="13"/>
  <c r="AE79" i="13"/>
  <c r="AD79" i="13"/>
  <c r="AC79" i="13"/>
  <c r="AB79" i="13"/>
  <c r="AA79" i="13"/>
  <c r="Z79" i="13"/>
  <c r="Y79" i="13"/>
  <c r="X79" i="13"/>
  <c r="W79" i="13"/>
  <c r="P79" i="13"/>
  <c r="O79" i="13"/>
  <c r="N79" i="13"/>
  <c r="K79" i="13"/>
  <c r="F79" i="13"/>
  <c r="AH79" i="13" s="1"/>
  <c r="AF78" i="13"/>
  <c r="AE78" i="13"/>
  <c r="AD78" i="13"/>
  <c r="AC78" i="13"/>
  <c r="AB78" i="13"/>
  <c r="AA78" i="13"/>
  <c r="Z78" i="13"/>
  <c r="Y78" i="13"/>
  <c r="X78" i="13"/>
  <c r="W78" i="13"/>
  <c r="S78" i="13"/>
  <c r="R78" i="13"/>
  <c r="Q78" i="13"/>
  <c r="L78" i="13"/>
  <c r="F78" i="13"/>
  <c r="AI78" i="13" s="1"/>
  <c r="AF77" i="13"/>
  <c r="AE77" i="13"/>
  <c r="AD77" i="13"/>
  <c r="AC77" i="13"/>
  <c r="AB77" i="13"/>
  <c r="AA77" i="13"/>
  <c r="Z77" i="13"/>
  <c r="Y77" i="13"/>
  <c r="X77" i="13"/>
  <c r="W77" i="13"/>
  <c r="P77" i="13"/>
  <c r="O77" i="13"/>
  <c r="N77" i="13"/>
  <c r="K77" i="13"/>
  <c r="F77" i="13"/>
  <c r="AG77" i="13" s="1"/>
  <c r="AF76" i="13"/>
  <c r="AE76" i="13"/>
  <c r="AD76" i="13"/>
  <c r="AC76" i="13"/>
  <c r="AB76" i="13"/>
  <c r="AA76" i="13"/>
  <c r="Z76" i="13"/>
  <c r="Y76" i="13"/>
  <c r="X76" i="13"/>
  <c r="W76" i="13"/>
  <c r="P76" i="13"/>
  <c r="O76" i="13"/>
  <c r="N76" i="13"/>
  <c r="K76" i="13"/>
  <c r="F76" i="13"/>
  <c r="AH76" i="13" s="1"/>
  <c r="AH75" i="13"/>
  <c r="AG75" i="13"/>
  <c r="AF75" i="13"/>
  <c r="AE75" i="13"/>
  <c r="AD75" i="13"/>
  <c r="AC75" i="13"/>
  <c r="AB75" i="13"/>
  <c r="AA75" i="13"/>
  <c r="Z75" i="13"/>
  <c r="Y75" i="13"/>
  <c r="X75" i="13"/>
  <c r="W75" i="13"/>
  <c r="P75" i="13"/>
  <c r="O75" i="13"/>
  <c r="N75" i="13"/>
  <c r="K75" i="13"/>
  <c r="AF74" i="13"/>
  <c r="AE74" i="13"/>
  <c r="AD74" i="13"/>
  <c r="AC74" i="13"/>
  <c r="AB74" i="13"/>
  <c r="AA74" i="13"/>
  <c r="Z74" i="13"/>
  <c r="Y74" i="13"/>
  <c r="X74" i="13"/>
  <c r="W74" i="13"/>
  <c r="P74" i="13"/>
  <c r="O74" i="13"/>
  <c r="N74" i="13"/>
  <c r="K74" i="13"/>
  <c r="F74" i="13"/>
  <c r="AH74" i="13" s="1"/>
  <c r="AF73" i="13"/>
  <c r="AE73" i="13"/>
  <c r="AD73" i="13"/>
  <c r="AC73" i="13"/>
  <c r="AB73" i="13"/>
  <c r="AA73" i="13"/>
  <c r="Z73" i="13"/>
  <c r="Y73" i="13"/>
  <c r="X73" i="13"/>
  <c r="W73" i="13"/>
  <c r="V73" i="13"/>
  <c r="U73" i="13"/>
  <c r="T73" i="13"/>
  <c r="M73" i="13"/>
  <c r="F73" i="13"/>
  <c r="AJ73" i="13" s="1"/>
  <c r="A73" i="13"/>
  <c r="AF72" i="13"/>
  <c r="AE72" i="13"/>
  <c r="AD72" i="13"/>
  <c r="AC72" i="13"/>
  <c r="AB72" i="13"/>
  <c r="AA72" i="13"/>
  <c r="Z72" i="13"/>
  <c r="Y72" i="13"/>
  <c r="X72" i="13"/>
  <c r="W72" i="13"/>
  <c r="V72" i="13"/>
  <c r="U72" i="13"/>
  <c r="T72" i="13"/>
  <c r="M72" i="13"/>
  <c r="F72" i="13"/>
  <c r="AJ72" i="13" s="1"/>
  <c r="A72" i="13"/>
  <c r="AF71" i="13"/>
  <c r="AE71" i="13"/>
  <c r="AD71" i="13"/>
  <c r="AC71" i="13"/>
  <c r="AB71" i="13"/>
  <c r="AA71" i="13"/>
  <c r="Z71" i="13"/>
  <c r="Y71" i="13"/>
  <c r="X71" i="13"/>
  <c r="W71" i="13"/>
  <c r="S71" i="13"/>
  <c r="R71" i="13"/>
  <c r="Q71" i="13"/>
  <c r="L71" i="13"/>
  <c r="F71" i="13"/>
  <c r="AI71" i="13" s="1"/>
  <c r="AF70" i="13"/>
  <c r="AE70" i="13"/>
  <c r="AD70" i="13"/>
  <c r="AC70" i="13"/>
  <c r="AB70" i="13"/>
  <c r="AA70" i="13"/>
  <c r="Z70" i="13"/>
  <c r="Y70" i="13"/>
  <c r="X70" i="13"/>
  <c r="W70" i="13"/>
  <c r="S70" i="13"/>
  <c r="R70" i="13"/>
  <c r="Q70" i="13"/>
  <c r="L70" i="13"/>
  <c r="F70" i="13"/>
  <c r="AI70" i="13" s="1"/>
  <c r="A70" i="13"/>
  <c r="AF69" i="13"/>
  <c r="AE69" i="13"/>
  <c r="AD69" i="13"/>
  <c r="AC69" i="13"/>
  <c r="AB69" i="13"/>
  <c r="AA69" i="13"/>
  <c r="Z69" i="13"/>
  <c r="Y69" i="13"/>
  <c r="X69" i="13"/>
  <c r="W69" i="13"/>
  <c r="S69" i="13"/>
  <c r="R69" i="13"/>
  <c r="Q69" i="13"/>
  <c r="L69" i="13"/>
  <c r="F69" i="13"/>
  <c r="AI69" i="13" s="1"/>
  <c r="AF68" i="13"/>
  <c r="AE68" i="13"/>
  <c r="AD68" i="13"/>
  <c r="AC68" i="13"/>
  <c r="AB68" i="13"/>
  <c r="AA68" i="13"/>
  <c r="Z68" i="13"/>
  <c r="Y68" i="13"/>
  <c r="X68" i="13"/>
  <c r="W68" i="13"/>
  <c r="S68" i="13"/>
  <c r="R68" i="13"/>
  <c r="Q68" i="13"/>
  <c r="L68" i="13"/>
  <c r="F68" i="13"/>
  <c r="AI68" i="13" s="1"/>
  <c r="A68" i="13"/>
  <c r="AI67" i="13"/>
  <c r="AG67" i="13"/>
  <c r="AF67" i="13"/>
  <c r="AE67" i="13"/>
  <c r="AD67" i="13"/>
  <c r="AC67" i="13"/>
  <c r="AB67" i="13"/>
  <c r="AA67" i="13"/>
  <c r="Z67" i="13"/>
  <c r="Y67" i="13"/>
  <c r="X67" i="13"/>
  <c r="W67" i="13"/>
  <c r="S67" i="13"/>
  <c r="R67" i="13"/>
  <c r="Q67" i="13"/>
  <c r="L67" i="13"/>
  <c r="A67" i="13"/>
  <c r="AF66" i="13"/>
  <c r="AE66" i="13"/>
  <c r="AD66" i="13"/>
  <c r="AC66" i="13"/>
  <c r="AB66" i="13"/>
  <c r="AA66" i="13"/>
  <c r="Z66" i="13"/>
  <c r="Y66" i="13"/>
  <c r="X66" i="13"/>
  <c r="W66" i="13"/>
  <c r="P66" i="13"/>
  <c r="O66" i="13"/>
  <c r="N66" i="13"/>
  <c r="K66" i="13"/>
  <c r="F66" i="13"/>
  <c r="AH66" i="13" s="1"/>
  <c r="A66" i="13"/>
  <c r="AG65" i="13"/>
  <c r="AF65" i="13"/>
  <c r="AE65" i="13"/>
  <c r="AD65" i="13"/>
  <c r="AC65" i="13"/>
  <c r="AB65" i="13"/>
  <c r="AA65" i="13"/>
  <c r="Z65" i="13"/>
  <c r="Y65" i="13"/>
  <c r="X65" i="13"/>
  <c r="W65" i="13"/>
  <c r="P65" i="13"/>
  <c r="O65" i="13"/>
  <c r="N65" i="13"/>
  <c r="K65" i="13"/>
  <c r="F65" i="13"/>
  <c r="AH65" i="13" s="1"/>
  <c r="A65" i="13"/>
  <c r="AF64" i="13"/>
  <c r="AE64" i="13"/>
  <c r="AD64" i="13"/>
  <c r="AC64" i="13"/>
  <c r="AB64" i="13"/>
  <c r="AA64" i="13"/>
  <c r="Z64" i="13"/>
  <c r="Y64" i="13"/>
  <c r="X64" i="13"/>
  <c r="W64" i="13"/>
  <c r="P64" i="13"/>
  <c r="O64" i="13"/>
  <c r="N64" i="13"/>
  <c r="K64" i="13"/>
  <c r="F64" i="13"/>
  <c r="AH64" i="13" s="1"/>
  <c r="A64" i="13"/>
  <c r="AF63" i="13"/>
  <c r="AE63" i="13"/>
  <c r="AD63" i="13"/>
  <c r="AC63" i="13"/>
  <c r="AB63" i="13"/>
  <c r="AA63" i="13"/>
  <c r="Z63" i="13"/>
  <c r="Y63" i="13"/>
  <c r="X63" i="13"/>
  <c r="W63" i="13"/>
  <c r="P63" i="13"/>
  <c r="O63" i="13"/>
  <c r="N63" i="13"/>
  <c r="K63" i="13"/>
  <c r="F63" i="13"/>
  <c r="AH63" i="13" s="1"/>
  <c r="A63" i="13"/>
  <c r="AF62" i="13"/>
  <c r="AE62" i="13"/>
  <c r="AD62" i="13"/>
  <c r="AC62" i="13"/>
  <c r="AB62" i="13"/>
  <c r="AA62" i="13"/>
  <c r="Z62" i="13"/>
  <c r="Y62" i="13"/>
  <c r="X62" i="13"/>
  <c r="W62" i="13"/>
  <c r="P62" i="13"/>
  <c r="O62" i="13"/>
  <c r="N62" i="13"/>
  <c r="K62" i="13"/>
  <c r="F62" i="13"/>
  <c r="AH62" i="13" s="1"/>
  <c r="A62" i="13"/>
  <c r="AF61" i="13"/>
  <c r="AE61" i="13"/>
  <c r="AD61" i="13"/>
  <c r="AC61" i="13"/>
  <c r="AB61" i="13"/>
  <c r="AA61" i="13"/>
  <c r="Z61" i="13"/>
  <c r="Y61" i="13"/>
  <c r="X61" i="13"/>
  <c r="W61" i="13"/>
  <c r="P61" i="13"/>
  <c r="O61" i="13"/>
  <c r="N61" i="13"/>
  <c r="K61" i="13"/>
  <c r="F61" i="13"/>
  <c r="AG61" i="13" s="1"/>
  <c r="A61" i="13"/>
  <c r="AF60" i="13"/>
  <c r="AE60" i="13"/>
  <c r="AD60" i="13"/>
  <c r="AC60" i="13"/>
  <c r="AB60" i="13"/>
  <c r="AA60" i="13"/>
  <c r="Z60" i="13"/>
  <c r="Y60" i="13"/>
  <c r="X60" i="13"/>
  <c r="W60" i="13"/>
  <c r="V60" i="13"/>
  <c r="U60" i="13"/>
  <c r="T60" i="13"/>
  <c r="M60" i="13"/>
  <c r="F60" i="13"/>
  <c r="AJ60" i="13" s="1"/>
  <c r="A60" i="13"/>
  <c r="AF59" i="13"/>
  <c r="AE59" i="13"/>
  <c r="AD59" i="13"/>
  <c r="AC59" i="13"/>
  <c r="AB59" i="13"/>
  <c r="AA59" i="13"/>
  <c r="Z59" i="13"/>
  <c r="Y59" i="13"/>
  <c r="X59" i="13"/>
  <c r="W59" i="13"/>
  <c r="S59" i="13"/>
  <c r="R59" i="13"/>
  <c r="Q59" i="13"/>
  <c r="L59" i="13"/>
  <c r="F59" i="13"/>
  <c r="AI59" i="13" s="1"/>
  <c r="A59" i="13"/>
  <c r="AF58" i="13"/>
  <c r="AE58" i="13"/>
  <c r="AD58" i="13"/>
  <c r="AC58" i="13"/>
  <c r="AB58" i="13"/>
  <c r="AA58" i="13"/>
  <c r="Z58" i="13"/>
  <c r="Y58" i="13"/>
  <c r="X58" i="13"/>
  <c r="W58" i="13"/>
  <c r="P58" i="13"/>
  <c r="O58" i="13"/>
  <c r="N58" i="13"/>
  <c r="K58" i="13"/>
  <c r="F58" i="13"/>
  <c r="AH58" i="13" s="1"/>
  <c r="A58" i="13"/>
  <c r="AF57" i="13"/>
  <c r="AE57" i="13"/>
  <c r="AD57" i="13"/>
  <c r="AC57" i="13"/>
  <c r="AB57" i="13"/>
  <c r="AA57" i="13"/>
  <c r="Z57" i="13"/>
  <c r="Y57" i="13"/>
  <c r="X57" i="13"/>
  <c r="W57" i="13"/>
  <c r="V57" i="13"/>
  <c r="U57" i="13"/>
  <c r="T57" i="13"/>
  <c r="M57" i="13"/>
  <c r="F57" i="13"/>
  <c r="AJ57" i="13" s="1"/>
  <c r="A57" i="13"/>
  <c r="AF56" i="13"/>
  <c r="AE56" i="13"/>
  <c r="AD56" i="13"/>
  <c r="AC56" i="13"/>
  <c r="AB56" i="13"/>
  <c r="AA56" i="13"/>
  <c r="Z56" i="13"/>
  <c r="Y56" i="13"/>
  <c r="X56" i="13"/>
  <c r="W56" i="13"/>
  <c r="P56" i="13"/>
  <c r="O56" i="13"/>
  <c r="N56" i="13"/>
  <c r="K56" i="13"/>
  <c r="F56" i="13"/>
  <c r="AH56" i="13" s="1"/>
  <c r="A56" i="13"/>
  <c r="AF55" i="13"/>
  <c r="AE55" i="13"/>
  <c r="AD55" i="13"/>
  <c r="AC55" i="13"/>
  <c r="AB55" i="13"/>
  <c r="AA55" i="13"/>
  <c r="Z55" i="13"/>
  <c r="Y55" i="13"/>
  <c r="X55" i="13"/>
  <c r="W55" i="13"/>
  <c r="P55" i="13"/>
  <c r="O55" i="13"/>
  <c r="N55" i="13"/>
  <c r="K55" i="13"/>
  <c r="F55" i="13"/>
  <c r="AH55" i="13" s="1"/>
  <c r="A55" i="13"/>
  <c r="AF54" i="13"/>
  <c r="AE54" i="13"/>
  <c r="AD54" i="13"/>
  <c r="AC54" i="13"/>
  <c r="AB54" i="13"/>
  <c r="AA54" i="13"/>
  <c r="Z54" i="13"/>
  <c r="Y54" i="13"/>
  <c r="X54" i="13"/>
  <c r="W54" i="13"/>
  <c r="P54" i="13"/>
  <c r="O54" i="13"/>
  <c r="N54" i="13"/>
  <c r="K54" i="13"/>
  <c r="F54" i="13"/>
  <c r="AH54" i="13" s="1"/>
  <c r="A54" i="13"/>
  <c r="AF53" i="13"/>
  <c r="AE53" i="13"/>
  <c r="AD53" i="13"/>
  <c r="AC53" i="13"/>
  <c r="AB53" i="13"/>
  <c r="AA53" i="13"/>
  <c r="Z53" i="13"/>
  <c r="Y53" i="13"/>
  <c r="X53" i="13"/>
  <c r="W53" i="13"/>
  <c r="S53" i="13"/>
  <c r="R53" i="13"/>
  <c r="Q53" i="13"/>
  <c r="L53" i="13"/>
  <c r="F53" i="13"/>
  <c r="AG53" i="13" s="1"/>
  <c r="A53" i="13"/>
  <c r="AF52" i="13"/>
  <c r="AE52" i="13"/>
  <c r="AD52" i="13"/>
  <c r="AC52" i="13"/>
  <c r="AB52" i="13"/>
  <c r="AA52" i="13"/>
  <c r="Z52" i="13"/>
  <c r="Y52" i="13"/>
  <c r="X52" i="13"/>
  <c r="W52" i="13"/>
  <c r="P52" i="13"/>
  <c r="O52" i="13"/>
  <c r="N52" i="13"/>
  <c r="K52" i="13"/>
  <c r="F52" i="13"/>
  <c r="AH52" i="13" s="1"/>
  <c r="A52" i="13"/>
  <c r="AF51" i="13"/>
  <c r="AE51" i="13"/>
  <c r="AD51" i="13"/>
  <c r="AC51" i="13"/>
  <c r="AB51" i="13"/>
  <c r="AA51" i="13"/>
  <c r="Z51" i="13"/>
  <c r="Y51" i="13"/>
  <c r="X51" i="13"/>
  <c r="W51" i="13"/>
  <c r="P51" i="13"/>
  <c r="O51" i="13"/>
  <c r="N51" i="13"/>
  <c r="K51" i="13"/>
  <c r="F51" i="13"/>
  <c r="AH51" i="13" s="1"/>
  <c r="A51" i="13"/>
  <c r="AF50" i="13"/>
  <c r="AE50" i="13"/>
  <c r="AD50" i="13"/>
  <c r="AC50" i="13"/>
  <c r="AB50" i="13"/>
  <c r="AA50" i="13"/>
  <c r="Z50" i="13"/>
  <c r="Y50" i="13"/>
  <c r="X50" i="13"/>
  <c r="W50" i="13"/>
  <c r="P50" i="13"/>
  <c r="O50" i="13"/>
  <c r="N50" i="13"/>
  <c r="K50" i="13"/>
  <c r="F50" i="13"/>
  <c r="AH50" i="13" s="1"/>
  <c r="A50" i="13"/>
  <c r="AF49" i="13"/>
  <c r="AE49" i="13"/>
  <c r="AD49" i="13"/>
  <c r="AC49" i="13"/>
  <c r="AB49" i="13"/>
  <c r="AA49" i="13"/>
  <c r="Z49" i="13"/>
  <c r="Y49" i="13"/>
  <c r="X49" i="13"/>
  <c r="W49" i="13"/>
  <c r="V49" i="13"/>
  <c r="U49" i="13"/>
  <c r="T49" i="13"/>
  <c r="M49" i="13"/>
  <c r="F49" i="13"/>
  <c r="AJ49" i="13" s="1"/>
  <c r="A49" i="13"/>
  <c r="AF48" i="13"/>
  <c r="AE48" i="13"/>
  <c r="AD48" i="13"/>
  <c r="AC48" i="13"/>
  <c r="AB48" i="13"/>
  <c r="AA48" i="13"/>
  <c r="Z48" i="13"/>
  <c r="Y48" i="13"/>
  <c r="X48" i="13"/>
  <c r="W48" i="13"/>
  <c r="S48" i="13"/>
  <c r="R48" i="13"/>
  <c r="Q48" i="13"/>
  <c r="L48" i="13"/>
  <c r="F48" i="13"/>
  <c r="AI48" i="13" s="1"/>
  <c r="A48" i="13"/>
  <c r="AF47" i="13"/>
  <c r="AE47" i="13"/>
  <c r="AD47" i="13"/>
  <c r="AC47" i="13"/>
  <c r="AB47" i="13"/>
  <c r="AA47" i="13"/>
  <c r="Z47" i="13"/>
  <c r="Y47" i="13"/>
  <c r="X47" i="13"/>
  <c r="W47" i="13"/>
  <c r="S47" i="13"/>
  <c r="R47" i="13"/>
  <c r="Q47" i="13"/>
  <c r="L47" i="13"/>
  <c r="F47" i="13"/>
  <c r="AI47" i="13" s="1"/>
  <c r="A47" i="13"/>
  <c r="AF46" i="13"/>
  <c r="AE46" i="13"/>
  <c r="AD46" i="13"/>
  <c r="AC46" i="13"/>
  <c r="AB46" i="13"/>
  <c r="AA46" i="13"/>
  <c r="Z46" i="13"/>
  <c r="Y46" i="13"/>
  <c r="X46" i="13"/>
  <c r="W46" i="13"/>
  <c r="P46" i="13"/>
  <c r="O46" i="13"/>
  <c r="N46" i="13"/>
  <c r="K46" i="13"/>
  <c r="F46" i="13"/>
  <c r="AH46" i="13" s="1"/>
  <c r="A46" i="13"/>
  <c r="AF45" i="13"/>
  <c r="AE45" i="13"/>
  <c r="AD45" i="13"/>
  <c r="AC45" i="13"/>
  <c r="AB45" i="13"/>
  <c r="AA45" i="13"/>
  <c r="Z45" i="13"/>
  <c r="Y45" i="13"/>
  <c r="X45" i="13"/>
  <c r="W45" i="13"/>
  <c r="P45" i="13"/>
  <c r="O45" i="13"/>
  <c r="N45" i="13"/>
  <c r="K45" i="13"/>
  <c r="F45" i="13"/>
  <c r="AG45" i="13" s="1"/>
  <c r="A45" i="13"/>
  <c r="AF44" i="13"/>
  <c r="AE44" i="13"/>
  <c r="AD44" i="13"/>
  <c r="AC44" i="13"/>
  <c r="AB44" i="13"/>
  <c r="AA44" i="13"/>
  <c r="Z44" i="13"/>
  <c r="Y44" i="13"/>
  <c r="X44" i="13"/>
  <c r="W44" i="13"/>
  <c r="P44" i="13"/>
  <c r="O44" i="13"/>
  <c r="N44" i="13"/>
  <c r="K44" i="13"/>
  <c r="F44" i="13"/>
  <c r="AH44" i="13" s="1"/>
  <c r="A44" i="13"/>
  <c r="AF43" i="13"/>
  <c r="AE43" i="13"/>
  <c r="AD43" i="13"/>
  <c r="AC43" i="13"/>
  <c r="AB43" i="13"/>
  <c r="AA43" i="13"/>
  <c r="Z43" i="13"/>
  <c r="Y43" i="13"/>
  <c r="X43" i="13"/>
  <c r="W43" i="13"/>
  <c r="V43" i="13"/>
  <c r="U43" i="13"/>
  <c r="T43" i="13"/>
  <c r="M43" i="13"/>
  <c r="F43" i="13"/>
  <c r="AJ43" i="13" s="1"/>
  <c r="A43" i="13"/>
  <c r="AF42" i="13"/>
  <c r="AE42" i="13"/>
  <c r="AD42" i="13"/>
  <c r="AC42" i="13"/>
  <c r="AB42" i="13"/>
  <c r="AA42" i="13"/>
  <c r="Z42" i="13"/>
  <c r="Y42" i="13"/>
  <c r="X42" i="13"/>
  <c r="W42" i="13"/>
  <c r="S42" i="13"/>
  <c r="R42" i="13"/>
  <c r="Q42" i="13"/>
  <c r="L42" i="13"/>
  <c r="F42" i="13"/>
  <c r="AI42" i="13" s="1"/>
  <c r="A42" i="13"/>
  <c r="AG41" i="13"/>
  <c r="AF41" i="13"/>
  <c r="AE41" i="13"/>
  <c r="AD41" i="13"/>
  <c r="AC41" i="13"/>
  <c r="AB41" i="13"/>
  <c r="AA41" i="13"/>
  <c r="Z41" i="13"/>
  <c r="Y41" i="13"/>
  <c r="X41" i="13"/>
  <c r="W41" i="13"/>
  <c r="S41" i="13"/>
  <c r="R41" i="13"/>
  <c r="Q41" i="13"/>
  <c r="L41" i="13"/>
  <c r="F41" i="13"/>
  <c r="AI41" i="13" s="1"/>
  <c r="A41" i="13"/>
  <c r="AE40" i="13"/>
  <c r="AD40" i="13"/>
  <c r="AC40" i="13"/>
  <c r="AB40" i="13"/>
  <c r="AA40" i="13"/>
  <c r="Z40" i="13"/>
  <c r="Y40" i="13"/>
  <c r="X40" i="13"/>
  <c r="W40" i="13"/>
  <c r="K40" i="13"/>
  <c r="F40" i="13"/>
  <c r="AG40" i="13" s="1"/>
  <c r="A40" i="13"/>
  <c r="AF39" i="13"/>
  <c r="AE39" i="13"/>
  <c r="AD39" i="13"/>
  <c r="AC39" i="13"/>
  <c r="AB39" i="13"/>
  <c r="AA39" i="13"/>
  <c r="Z39" i="13"/>
  <c r="Y39" i="13"/>
  <c r="X39" i="13"/>
  <c r="W39" i="13"/>
  <c r="P39" i="13"/>
  <c r="O39" i="13"/>
  <c r="N39" i="13"/>
  <c r="K39" i="13"/>
  <c r="F39" i="13"/>
  <c r="AH39" i="13" s="1"/>
  <c r="A39" i="13"/>
  <c r="AF38" i="13"/>
  <c r="AE38" i="13"/>
  <c r="AD38" i="13"/>
  <c r="AC38" i="13"/>
  <c r="AB38" i="13"/>
  <c r="AA38" i="13"/>
  <c r="Z38" i="13"/>
  <c r="Y38" i="13"/>
  <c r="X38" i="13"/>
  <c r="W38" i="13"/>
  <c r="V38" i="13"/>
  <c r="U38" i="13"/>
  <c r="T38" i="13"/>
  <c r="M38" i="13"/>
  <c r="F38" i="13"/>
  <c r="AG38" i="13" s="1"/>
  <c r="A38" i="13"/>
  <c r="AF37" i="13"/>
  <c r="AE37" i="13"/>
  <c r="AD37" i="13"/>
  <c r="AC37" i="13"/>
  <c r="AB37" i="13"/>
  <c r="AA37" i="13"/>
  <c r="Z37" i="13"/>
  <c r="Y37" i="13"/>
  <c r="X37" i="13"/>
  <c r="W37" i="13"/>
  <c r="V37" i="13"/>
  <c r="U37" i="13"/>
  <c r="T37" i="13"/>
  <c r="M37" i="13"/>
  <c r="F37" i="13"/>
  <c r="AJ37" i="13" s="1"/>
  <c r="A37" i="13"/>
  <c r="AJ36" i="13"/>
  <c r="AG36" i="13"/>
  <c r="AF36" i="13"/>
  <c r="AE36" i="13"/>
  <c r="AD36" i="13"/>
  <c r="AC36" i="13"/>
  <c r="AB36" i="13"/>
  <c r="AA36" i="13"/>
  <c r="Z36" i="13"/>
  <c r="Y36" i="13"/>
  <c r="X36" i="13"/>
  <c r="W36" i="13"/>
  <c r="V36" i="13"/>
  <c r="U36" i="13"/>
  <c r="T36" i="13"/>
  <c r="M36" i="13"/>
  <c r="AG35" i="13"/>
  <c r="AF35" i="13"/>
  <c r="AE35" i="13"/>
  <c r="AD35" i="13"/>
  <c r="AC35" i="13"/>
  <c r="AB35" i="13"/>
  <c r="AA35" i="13"/>
  <c r="Z35" i="13"/>
  <c r="Y35" i="13"/>
  <c r="X35" i="13"/>
  <c r="W35" i="13"/>
  <c r="S35" i="13"/>
  <c r="R35" i="13"/>
  <c r="Q35" i="13"/>
  <c r="L35" i="13"/>
  <c r="F35" i="13"/>
  <c r="AI35" i="13" s="1"/>
  <c r="A35" i="13"/>
  <c r="AF34" i="13"/>
  <c r="AE34" i="13"/>
  <c r="AD34" i="13"/>
  <c r="AC34" i="13"/>
  <c r="AB34" i="13"/>
  <c r="AA34" i="13"/>
  <c r="Z34" i="13"/>
  <c r="Y34" i="13"/>
  <c r="X34" i="13"/>
  <c r="W34" i="13"/>
  <c r="S34" i="13"/>
  <c r="R34" i="13"/>
  <c r="Q34" i="13"/>
  <c r="L34" i="13"/>
  <c r="F34" i="13"/>
  <c r="AI34" i="13" s="1"/>
  <c r="A34" i="13"/>
  <c r="AF33" i="13"/>
  <c r="AE33" i="13"/>
  <c r="AD33" i="13"/>
  <c r="AC33" i="13"/>
  <c r="AB33" i="13"/>
  <c r="AA33" i="13"/>
  <c r="Z33" i="13"/>
  <c r="Y33" i="13"/>
  <c r="X33" i="13"/>
  <c r="W33" i="13"/>
  <c r="S33" i="13"/>
  <c r="R33" i="13"/>
  <c r="Q33" i="13"/>
  <c r="L33" i="13"/>
  <c r="F33" i="13"/>
  <c r="AI33" i="13" s="1"/>
  <c r="A33" i="13"/>
  <c r="AF32" i="13"/>
  <c r="AE32" i="13"/>
  <c r="AD32" i="13"/>
  <c r="AC32" i="13"/>
  <c r="AB32" i="13"/>
  <c r="AA32" i="13"/>
  <c r="Z32" i="13"/>
  <c r="Y32" i="13"/>
  <c r="X32" i="13"/>
  <c r="W32" i="13"/>
  <c r="P32" i="13"/>
  <c r="O32" i="13"/>
  <c r="N32" i="13"/>
  <c r="K32" i="13"/>
  <c r="F32" i="13"/>
  <c r="AG32" i="13" s="1"/>
  <c r="A32" i="13"/>
  <c r="AF31" i="13"/>
  <c r="AE31" i="13"/>
  <c r="AD31" i="13"/>
  <c r="AC31" i="13"/>
  <c r="AB31" i="13"/>
  <c r="AA31" i="13"/>
  <c r="Z31" i="13"/>
  <c r="Y31" i="13"/>
  <c r="X31" i="13"/>
  <c r="W31" i="13"/>
  <c r="P31" i="13"/>
  <c r="O31" i="13"/>
  <c r="N31" i="13"/>
  <c r="K31" i="13"/>
  <c r="F31" i="13"/>
  <c r="AH31" i="13" s="1"/>
  <c r="A31" i="13"/>
  <c r="AF30" i="13"/>
  <c r="AE30" i="13"/>
  <c r="AD30" i="13"/>
  <c r="AC30" i="13"/>
  <c r="AB30" i="13"/>
  <c r="AA30" i="13"/>
  <c r="Z30" i="13"/>
  <c r="Y30" i="13"/>
  <c r="X30" i="13"/>
  <c r="W30" i="13"/>
  <c r="V30" i="13"/>
  <c r="U30" i="13"/>
  <c r="U102" i="13" s="1"/>
  <c r="T30" i="13"/>
  <c r="M30" i="13"/>
  <c r="F30" i="13"/>
  <c r="A30" i="13"/>
  <c r="AF29" i="13"/>
  <c r="AE29" i="13"/>
  <c r="AD29" i="13"/>
  <c r="AC29" i="13"/>
  <c r="AB29" i="13"/>
  <c r="AA29" i="13"/>
  <c r="Z29" i="13"/>
  <c r="Y29" i="13"/>
  <c r="X29" i="13"/>
  <c r="W29" i="13"/>
  <c r="S29" i="13"/>
  <c r="R29" i="13"/>
  <c r="Q29" i="13"/>
  <c r="L29" i="13"/>
  <c r="F29" i="13"/>
  <c r="AI29" i="13" s="1"/>
  <c r="AF28" i="13"/>
  <c r="AE28" i="13"/>
  <c r="AD28" i="13"/>
  <c r="AC28" i="13"/>
  <c r="AB28" i="13"/>
  <c r="AA28" i="13"/>
  <c r="Z28" i="13"/>
  <c r="Y28" i="13"/>
  <c r="X28" i="13"/>
  <c r="W28" i="13"/>
  <c r="S28" i="13"/>
  <c r="R28" i="13"/>
  <c r="Q28" i="13"/>
  <c r="L28" i="13"/>
  <c r="F28" i="13"/>
  <c r="AI28" i="13" s="1"/>
  <c r="A28" i="13"/>
  <c r="AF27" i="13"/>
  <c r="AE27" i="13"/>
  <c r="AD27" i="13"/>
  <c r="AC27" i="13"/>
  <c r="AB27" i="13"/>
  <c r="AA27" i="13"/>
  <c r="Z27" i="13"/>
  <c r="Y27" i="13"/>
  <c r="X27" i="13"/>
  <c r="W27" i="13"/>
  <c r="S27" i="13"/>
  <c r="R27" i="13"/>
  <c r="Q27" i="13"/>
  <c r="L27" i="13"/>
  <c r="F27" i="13"/>
  <c r="AI27" i="13" s="1"/>
  <c r="A27" i="13"/>
  <c r="AF26" i="13"/>
  <c r="AE26" i="13"/>
  <c r="AD26" i="13"/>
  <c r="AC26" i="13"/>
  <c r="AB26" i="13"/>
  <c r="AA26" i="13"/>
  <c r="Z26" i="13"/>
  <c r="Y26" i="13"/>
  <c r="X26" i="13"/>
  <c r="W26" i="13"/>
  <c r="S26" i="13"/>
  <c r="R26" i="13"/>
  <c r="Q26" i="13"/>
  <c r="L26" i="13"/>
  <c r="F26" i="13"/>
  <c r="AI26" i="13" s="1"/>
  <c r="AF25" i="13"/>
  <c r="AE25" i="13"/>
  <c r="AD25" i="13"/>
  <c r="AC25" i="13"/>
  <c r="AB25" i="13"/>
  <c r="AA25" i="13"/>
  <c r="Z25" i="13"/>
  <c r="Y25" i="13"/>
  <c r="X25" i="13"/>
  <c r="W25" i="13"/>
  <c r="P25" i="13"/>
  <c r="O25" i="13"/>
  <c r="N25" i="13"/>
  <c r="K25" i="13"/>
  <c r="F25" i="13"/>
  <c r="AH25" i="13" s="1"/>
  <c r="A25" i="13"/>
  <c r="AF23" i="13"/>
  <c r="AE23" i="13"/>
  <c r="AD23" i="13"/>
  <c r="AC23" i="13"/>
  <c r="AB23" i="13"/>
  <c r="AA23" i="13"/>
  <c r="Z23" i="13"/>
  <c r="Y23" i="13"/>
  <c r="X23" i="13"/>
  <c r="W23" i="13"/>
  <c r="P23" i="13"/>
  <c r="O23" i="13"/>
  <c r="N23" i="13"/>
  <c r="K23" i="13"/>
  <c r="F23" i="13"/>
  <c r="AH23" i="13" s="1"/>
  <c r="A23" i="13"/>
  <c r="AG22" i="13"/>
  <c r="AF22" i="13"/>
  <c r="AE22" i="13"/>
  <c r="AD22" i="13"/>
  <c r="AC22" i="13"/>
  <c r="AB22" i="13"/>
  <c r="AA22" i="13"/>
  <c r="Z22" i="13"/>
  <c r="Y22" i="13"/>
  <c r="X22" i="13"/>
  <c r="W22" i="13"/>
  <c r="P22" i="13"/>
  <c r="O22" i="13"/>
  <c r="N22" i="13"/>
  <c r="K22" i="13"/>
  <c r="F22" i="13"/>
  <c r="AH22" i="13" s="1"/>
  <c r="A22" i="13"/>
  <c r="AF21" i="13"/>
  <c r="AE21" i="13"/>
  <c r="AD21" i="13"/>
  <c r="AC21" i="13"/>
  <c r="AB21" i="13"/>
  <c r="AA21" i="13"/>
  <c r="Z21" i="13"/>
  <c r="Y21" i="13"/>
  <c r="X21" i="13"/>
  <c r="W21" i="13"/>
  <c r="P21" i="13"/>
  <c r="O21" i="13"/>
  <c r="N21" i="13"/>
  <c r="K21" i="13"/>
  <c r="F21" i="13"/>
  <c r="AH21" i="13" s="1"/>
  <c r="A21" i="13"/>
  <c r="AG20" i="13"/>
  <c r="AF20" i="13"/>
  <c r="AE20" i="13"/>
  <c r="AD20" i="13"/>
  <c r="AC20" i="13"/>
  <c r="AB20" i="13"/>
  <c r="AA20" i="13"/>
  <c r="Z20" i="13"/>
  <c r="Y20" i="13"/>
  <c r="X20" i="13"/>
  <c r="W20" i="13"/>
  <c r="P20" i="13"/>
  <c r="O20" i="13"/>
  <c r="N20" i="13"/>
  <c r="K20" i="13"/>
  <c r="F20" i="13"/>
  <c r="AH20" i="13" s="1"/>
  <c r="A20" i="13"/>
  <c r="AF19" i="13"/>
  <c r="AE19" i="13"/>
  <c r="AD19" i="13"/>
  <c r="AC19" i="13"/>
  <c r="AB19" i="13"/>
  <c r="AA19" i="13"/>
  <c r="Z19" i="13"/>
  <c r="Y19" i="13"/>
  <c r="X19" i="13"/>
  <c r="W19" i="13"/>
  <c r="P19" i="13"/>
  <c r="O19" i="13"/>
  <c r="N19" i="13"/>
  <c r="K19" i="13"/>
  <c r="F19" i="13"/>
  <c r="AH19" i="13" s="1"/>
  <c r="A19" i="13"/>
  <c r="AF18" i="13"/>
  <c r="AE18" i="13"/>
  <c r="AD18" i="13"/>
  <c r="AC18" i="13"/>
  <c r="AB18" i="13"/>
  <c r="AA18" i="13"/>
  <c r="Z18" i="13"/>
  <c r="Y18" i="13"/>
  <c r="X18" i="13"/>
  <c r="W18" i="13"/>
  <c r="P18" i="13"/>
  <c r="O18" i="13"/>
  <c r="N18" i="13"/>
  <c r="K18" i="13"/>
  <c r="F18" i="13"/>
  <c r="AH18" i="13" s="1"/>
  <c r="A18" i="13"/>
  <c r="AF17" i="13"/>
  <c r="AE17" i="13"/>
  <c r="AD17" i="13"/>
  <c r="AC17" i="13"/>
  <c r="AB17" i="13"/>
  <c r="AA17" i="13"/>
  <c r="Z17" i="13"/>
  <c r="Y17" i="13"/>
  <c r="X17" i="13"/>
  <c r="W17" i="13"/>
  <c r="P17" i="13"/>
  <c r="O17" i="13"/>
  <c r="N17" i="13"/>
  <c r="K17" i="13"/>
  <c r="F17" i="13"/>
  <c r="AG17" i="13" s="1"/>
  <c r="A17" i="13"/>
  <c r="AF16" i="13"/>
  <c r="AE16" i="13"/>
  <c r="AD16" i="13"/>
  <c r="AC16" i="13"/>
  <c r="AB16" i="13"/>
  <c r="AA16" i="13"/>
  <c r="Z16" i="13"/>
  <c r="Y16" i="13"/>
  <c r="X16" i="13"/>
  <c r="W16" i="13"/>
  <c r="P16" i="13"/>
  <c r="O16" i="13"/>
  <c r="N16" i="13"/>
  <c r="K16" i="13"/>
  <c r="F16" i="13"/>
  <c r="AH16" i="13" s="1"/>
  <c r="A16" i="13"/>
  <c r="AF15" i="13"/>
  <c r="AE15" i="13"/>
  <c r="AD15" i="13"/>
  <c r="AC15" i="13"/>
  <c r="AB15" i="13"/>
  <c r="AA15" i="13"/>
  <c r="Z15" i="13"/>
  <c r="Y15" i="13"/>
  <c r="X15" i="13"/>
  <c r="W15" i="13"/>
  <c r="P15" i="13"/>
  <c r="O15" i="13"/>
  <c r="N15" i="13"/>
  <c r="K15" i="13"/>
  <c r="F15" i="13"/>
  <c r="AH15" i="13" s="1"/>
  <c r="A15" i="13"/>
  <c r="AF14" i="13"/>
  <c r="AE14" i="13"/>
  <c r="AD14" i="13"/>
  <c r="AC14" i="13"/>
  <c r="AB14" i="13"/>
  <c r="AA14" i="13"/>
  <c r="Z14" i="13"/>
  <c r="Y14" i="13"/>
  <c r="X14" i="13"/>
  <c r="W14" i="13"/>
  <c r="P14" i="13"/>
  <c r="O14" i="13"/>
  <c r="N14" i="13"/>
  <c r="K14" i="13"/>
  <c r="F14" i="13"/>
  <c r="AH14" i="13" s="1"/>
  <c r="A14" i="13"/>
  <c r="AF13" i="13"/>
  <c r="AE13" i="13"/>
  <c r="AD13" i="13"/>
  <c r="AC13" i="13"/>
  <c r="AB13" i="13"/>
  <c r="AA13" i="13"/>
  <c r="Z13" i="13"/>
  <c r="Y13" i="13"/>
  <c r="X13" i="13"/>
  <c r="W13" i="13"/>
  <c r="P13" i="13"/>
  <c r="O13" i="13"/>
  <c r="N13" i="13"/>
  <c r="K13" i="13"/>
  <c r="F13" i="13"/>
  <c r="AH13" i="13" s="1"/>
  <c r="A13" i="13"/>
  <c r="AF12" i="13"/>
  <c r="AE12" i="13"/>
  <c r="AD12" i="13"/>
  <c r="AC12" i="13"/>
  <c r="AB12" i="13"/>
  <c r="AA12" i="13"/>
  <c r="Z12" i="13"/>
  <c r="Y12" i="13"/>
  <c r="X12" i="13"/>
  <c r="W12" i="13"/>
  <c r="P12" i="13"/>
  <c r="O12" i="13"/>
  <c r="N12" i="13"/>
  <c r="K12" i="13"/>
  <c r="F12" i="13"/>
  <c r="AH12" i="13" s="1"/>
  <c r="B12" i="13"/>
  <c r="B13" i="13" s="1"/>
  <c r="B14" i="13" s="1"/>
  <c r="B15" i="13" s="1"/>
  <c r="B16" i="13" s="1"/>
  <c r="B17" i="13" s="1"/>
  <c r="B18" i="13" s="1"/>
  <c r="B19" i="13" s="1"/>
  <c r="B20" i="13" s="1"/>
  <c r="B21" i="13" s="1"/>
  <c r="B22" i="13" s="1"/>
  <c r="B23"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83" i="13" s="1"/>
  <c r="B84" i="13" s="1"/>
  <c r="B85" i="13" s="1"/>
  <c r="B86" i="13" s="1"/>
  <c r="B87" i="13" s="1"/>
  <c r="B88" i="13" s="1"/>
  <c r="B90" i="13" s="1"/>
  <c r="B91" i="13" s="1"/>
  <c r="B92" i="13" s="1"/>
  <c r="B93" i="13" s="1"/>
  <c r="B94" i="13" s="1"/>
  <c r="B95" i="13" s="1"/>
  <c r="B96" i="13" s="1"/>
  <c r="B97" i="13" s="1"/>
  <c r="B98" i="13" s="1"/>
  <c r="B99" i="13" s="1"/>
  <c r="B100" i="13" s="1"/>
  <c r="B101" i="13" s="1"/>
  <c r="A12" i="13"/>
  <c r="AF11" i="13"/>
  <c r="AE11" i="13"/>
  <c r="AD11" i="13"/>
  <c r="AC11" i="13"/>
  <c r="AB11" i="13"/>
  <c r="AA11" i="13"/>
  <c r="Z11" i="13"/>
  <c r="Y11" i="13"/>
  <c r="X11" i="13"/>
  <c r="W11" i="13"/>
  <c r="P11" i="13"/>
  <c r="O11" i="13"/>
  <c r="N11" i="13"/>
  <c r="K11" i="13"/>
  <c r="F11" i="13"/>
  <c r="AH11" i="13" s="1"/>
  <c r="B11" i="13"/>
  <c r="A11" i="13"/>
  <c r="AF10" i="13"/>
  <c r="AF102" i="13" s="1"/>
  <c r="AE10" i="13"/>
  <c r="AD10" i="13"/>
  <c r="AC10" i="13"/>
  <c r="AB10" i="13"/>
  <c r="AB102" i="13" s="1"/>
  <c r="AA10" i="13"/>
  <c r="Z10" i="13"/>
  <c r="Y10" i="13"/>
  <c r="X10" i="13"/>
  <c r="X102" i="13" s="1"/>
  <c r="W10" i="13"/>
  <c r="P10" i="13"/>
  <c r="O10" i="13"/>
  <c r="N10" i="13"/>
  <c r="N102" i="13" s="1"/>
  <c r="K10" i="13"/>
  <c r="F10" i="13"/>
  <c r="AH10" i="13" s="1"/>
  <c r="A10" i="13"/>
  <c r="I7" i="13"/>
  <c r="H7" i="13"/>
  <c r="G7" i="13"/>
  <c r="Y10" i="9"/>
  <c r="Y11" i="9"/>
  <c r="Z10" i="9"/>
  <c r="Z11" i="9"/>
  <c r="AH75" i="9"/>
  <c r="AG75" i="9"/>
  <c r="AF75" i="9"/>
  <c r="AE75" i="9"/>
  <c r="AD75" i="9"/>
  <c r="AC75" i="9"/>
  <c r="AB75" i="9"/>
  <c r="AA75" i="9"/>
  <c r="Z75" i="9"/>
  <c r="Y75" i="9"/>
  <c r="X75" i="9"/>
  <c r="W75" i="9"/>
  <c r="P75" i="9"/>
  <c r="O75" i="9"/>
  <c r="N75" i="9"/>
  <c r="K75" i="9"/>
  <c r="AF30" i="9"/>
  <c r="AE30" i="9"/>
  <c r="AD30" i="9"/>
  <c r="AC30" i="9"/>
  <c r="AB30" i="9"/>
  <c r="AA30" i="9"/>
  <c r="Z30" i="9"/>
  <c r="Y30" i="9"/>
  <c r="X30" i="9"/>
  <c r="W30" i="9"/>
  <c r="V30" i="9"/>
  <c r="U30" i="9"/>
  <c r="T30" i="9"/>
  <c r="M30" i="9"/>
  <c r="AJ36" i="9"/>
  <c r="AG36" i="9"/>
  <c r="AF36" i="9"/>
  <c r="AE36" i="9"/>
  <c r="AD36" i="9"/>
  <c r="AC36" i="9"/>
  <c r="AB36" i="9"/>
  <c r="AA36" i="9"/>
  <c r="Z36" i="9"/>
  <c r="Y36" i="9"/>
  <c r="X36" i="9"/>
  <c r="W36" i="9"/>
  <c r="V36" i="9"/>
  <c r="U36" i="9"/>
  <c r="T36" i="9"/>
  <c r="M36" i="9"/>
  <c r="AG37" i="9"/>
  <c r="AF37" i="9"/>
  <c r="AE37" i="9"/>
  <c r="AD37" i="9"/>
  <c r="AC37" i="9"/>
  <c r="AB37" i="9"/>
  <c r="AA37" i="9"/>
  <c r="Z37" i="9"/>
  <c r="Y37" i="9"/>
  <c r="X37" i="9"/>
  <c r="W37" i="9"/>
  <c r="V37" i="9"/>
  <c r="U37" i="9"/>
  <c r="T37" i="9"/>
  <c r="M37" i="9"/>
  <c r="AJ38" i="9"/>
  <c r="AG38" i="9"/>
  <c r="AF38" i="9"/>
  <c r="AE38" i="9"/>
  <c r="AD38" i="9"/>
  <c r="AC38" i="9"/>
  <c r="AB38" i="9"/>
  <c r="AA38" i="9"/>
  <c r="Z38" i="9"/>
  <c r="Y38" i="9"/>
  <c r="X38" i="9"/>
  <c r="W38" i="9"/>
  <c r="V38" i="9"/>
  <c r="U38" i="9"/>
  <c r="T38" i="9"/>
  <c r="M38" i="9"/>
  <c r="AF43" i="9"/>
  <c r="AE43" i="9"/>
  <c r="AD43" i="9"/>
  <c r="AC43" i="9"/>
  <c r="AB43" i="9"/>
  <c r="AA43" i="9"/>
  <c r="Z43" i="9"/>
  <c r="Y43" i="9"/>
  <c r="X43" i="9"/>
  <c r="W43" i="9"/>
  <c r="V43" i="9"/>
  <c r="U43" i="9"/>
  <c r="T43" i="9"/>
  <c r="M43" i="9"/>
  <c r="AF49" i="9"/>
  <c r="AE49" i="9"/>
  <c r="AD49" i="9"/>
  <c r="AC49" i="9"/>
  <c r="AB49" i="9"/>
  <c r="AA49" i="9"/>
  <c r="Z49" i="9"/>
  <c r="Y49" i="9"/>
  <c r="X49" i="9"/>
  <c r="W49" i="9"/>
  <c r="V49" i="9"/>
  <c r="U49" i="9"/>
  <c r="T49" i="9"/>
  <c r="M49" i="9"/>
  <c r="AJ57" i="9"/>
  <c r="AG57" i="9"/>
  <c r="AF57" i="9"/>
  <c r="AE57" i="9"/>
  <c r="AD57" i="9"/>
  <c r="AC57" i="9"/>
  <c r="AB57" i="9"/>
  <c r="AA57" i="9"/>
  <c r="Z57" i="9"/>
  <c r="Y57" i="9"/>
  <c r="X57" i="9"/>
  <c r="W57" i="9"/>
  <c r="V57" i="9"/>
  <c r="U57" i="9"/>
  <c r="T57" i="9"/>
  <c r="M57" i="9"/>
  <c r="AG60" i="9"/>
  <c r="AF60" i="9"/>
  <c r="AE60" i="9"/>
  <c r="AD60" i="9"/>
  <c r="AC60" i="9"/>
  <c r="AB60" i="9"/>
  <c r="AA60" i="9"/>
  <c r="Z60" i="9"/>
  <c r="Y60" i="9"/>
  <c r="X60" i="9"/>
  <c r="W60" i="9"/>
  <c r="V60" i="9"/>
  <c r="U60" i="9"/>
  <c r="T60" i="9"/>
  <c r="M60" i="9"/>
  <c r="AF72" i="9"/>
  <c r="AE72" i="9"/>
  <c r="AD72" i="9"/>
  <c r="AC72" i="9"/>
  <c r="AB72" i="9"/>
  <c r="AA72" i="9"/>
  <c r="Z72" i="9"/>
  <c r="Y72" i="9"/>
  <c r="X72" i="9"/>
  <c r="W72" i="9"/>
  <c r="V72" i="9"/>
  <c r="U72" i="9"/>
  <c r="T72" i="9"/>
  <c r="M72" i="9"/>
  <c r="AF73" i="9"/>
  <c r="AE73" i="9"/>
  <c r="AD73" i="9"/>
  <c r="AC73" i="9"/>
  <c r="AB73" i="9"/>
  <c r="AA73" i="9"/>
  <c r="Z73" i="9"/>
  <c r="Y73" i="9"/>
  <c r="X73" i="9"/>
  <c r="W73" i="9"/>
  <c r="V73" i="9"/>
  <c r="U73" i="9"/>
  <c r="T73" i="9"/>
  <c r="M73" i="9"/>
  <c r="AF88" i="9"/>
  <c r="AE88" i="9"/>
  <c r="AD88" i="9"/>
  <c r="AC88" i="9"/>
  <c r="AB88" i="9"/>
  <c r="AA88" i="9"/>
  <c r="Z88" i="9"/>
  <c r="Y88" i="9"/>
  <c r="X88" i="9"/>
  <c r="W88" i="9"/>
  <c r="V88" i="9"/>
  <c r="U88" i="9"/>
  <c r="T88" i="9"/>
  <c r="M88" i="9"/>
  <c r="AJ97" i="9"/>
  <c r="AG97" i="9"/>
  <c r="AF97" i="9"/>
  <c r="AE97" i="9"/>
  <c r="AD97" i="9"/>
  <c r="AC97" i="9"/>
  <c r="AB97" i="9"/>
  <c r="AA97" i="9"/>
  <c r="Z97" i="9"/>
  <c r="Y97" i="9"/>
  <c r="X97" i="9"/>
  <c r="W97" i="9"/>
  <c r="V97" i="9"/>
  <c r="U97" i="9"/>
  <c r="T97" i="9"/>
  <c r="M97" i="9"/>
  <c r="AF101" i="9"/>
  <c r="AE101" i="9"/>
  <c r="AD101" i="9"/>
  <c r="AC101" i="9"/>
  <c r="AB101" i="9"/>
  <c r="AA101" i="9"/>
  <c r="Z101" i="9"/>
  <c r="Y101" i="9"/>
  <c r="X101" i="9"/>
  <c r="W101" i="9"/>
  <c r="V101" i="9"/>
  <c r="U101" i="9"/>
  <c r="T101" i="9"/>
  <c r="M101" i="9"/>
  <c r="AF100" i="9"/>
  <c r="AE100" i="9"/>
  <c r="AD100" i="9"/>
  <c r="AC100" i="9"/>
  <c r="AB100" i="9"/>
  <c r="AA100" i="9"/>
  <c r="Z100" i="9"/>
  <c r="Y100" i="9"/>
  <c r="X100" i="9"/>
  <c r="W100" i="9"/>
  <c r="S100" i="9"/>
  <c r="R100" i="9"/>
  <c r="Q100" i="9"/>
  <c r="L100" i="9"/>
  <c r="AI96" i="9"/>
  <c r="AG96" i="9"/>
  <c r="AF96" i="9"/>
  <c r="AE96" i="9"/>
  <c r="AD96" i="9"/>
  <c r="AC96" i="9"/>
  <c r="AB96" i="9"/>
  <c r="AA96" i="9"/>
  <c r="Z96" i="9"/>
  <c r="Y96" i="9"/>
  <c r="X96" i="9"/>
  <c r="W96" i="9"/>
  <c r="S96" i="9"/>
  <c r="R96" i="9"/>
  <c r="Q96" i="9"/>
  <c r="L96" i="9"/>
  <c r="AG95" i="9"/>
  <c r="AF95" i="9"/>
  <c r="AE95" i="9"/>
  <c r="AD95" i="9"/>
  <c r="AC95" i="9"/>
  <c r="AB95" i="9"/>
  <c r="AA95" i="9"/>
  <c r="Z95" i="9"/>
  <c r="Y95" i="9"/>
  <c r="X95" i="9"/>
  <c r="W95" i="9"/>
  <c r="S95" i="9"/>
  <c r="R95" i="9"/>
  <c r="Q95" i="9"/>
  <c r="L95" i="9"/>
  <c r="AG87" i="9"/>
  <c r="AF87" i="9"/>
  <c r="AE87" i="9"/>
  <c r="AD87" i="9"/>
  <c r="AC87" i="9"/>
  <c r="AB87" i="9"/>
  <c r="AA87" i="9"/>
  <c r="Z87" i="9"/>
  <c r="Y87" i="9"/>
  <c r="X87" i="9"/>
  <c r="W87" i="9"/>
  <c r="S87" i="9"/>
  <c r="R87" i="9"/>
  <c r="Q87" i="9"/>
  <c r="L87" i="9"/>
  <c r="AF86" i="9"/>
  <c r="AE86" i="9"/>
  <c r="AD86" i="9"/>
  <c r="AC86" i="9"/>
  <c r="AB86" i="9"/>
  <c r="AA86" i="9"/>
  <c r="Z86" i="9"/>
  <c r="Y86" i="9"/>
  <c r="X86" i="9"/>
  <c r="W86" i="9"/>
  <c r="S86" i="9"/>
  <c r="R86" i="9"/>
  <c r="Q86" i="9"/>
  <c r="L86" i="9"/>
  <c r="AF85" i="9"/>
  <c r="AE85" i="9"/>
  <c r="AD85" i="9"/>
  <c r="AC85" i="9"/>
  <c r="AB85" i="9"/>
  <c r="AA85" i="9"/>
  <c r="Z85" i="9"/>
  <c r="Y85" i="9"/>
  <c r="X85" i="9"/>
  <c r="W85" i="9"/>
  <c r="S85" i="9"/>
  <c r="R85" i="9"/>
  <c r="Q85" i="9"/>
  <c r="L85" i="9"/>
  <c r="AI82" i="9"/>
  <c r="AG82" i="9"/>
  <c r="AF82" i="9"/>
  <c r="AE82" i="9"/>
  <c r="AD82" i="9"/>
  <c r="AC82" i="9"/>
  <c r="AB82" i="9"/>
  <c r="AA82" i="9"/>
  <c r="Z82" i="9"/>
  <c r="Y82" i="9"/>
  <c r="X82" i="9"/>
  <c r="W82" i="9"/>
  <c r="S82" i="9"/>
  <c r="R82" i="9"/>
  <c r="Q82" i="9"/>
  <c r="L82" i="9"/>
  <c r="AF81" i="9"/>
  <c r="AE81" i="9"/>
  <c r="AD81" i="9"/>
  <c r="AC81" i="9"/>
  <c r="AB81" i="9"/>
  <c r="AA81" i="9"/>
  <c r="Z81" i="9"/>
  <c r="Y81" i="9"/>
  <c r="X81" i="9"/>
  <c r="W81" i="9"/>
  <c r="S81" i="9"/>
  <c r="R81" i="9"/>
  <c r="Q81" i="9"/>
  <c r="L81" i="9"/>
  <c r="AF80" i="9"/>
  <c r="AE80" i="9"/>
  <c r="AD80" i="9"/>
  <c r="AC80" i="9"/>
  <c r="AB80" i="9"/>
  <c r="AA80" i="9"/>
  <c r="Z80" i="9"/>
  <c r="Y80" i="9"/>
  <c r="X80" i="9"/>
  <c r="W80" i="9"/>
  <c r="S80" i="9"/>
  <c r="R80" i="9"/>
  <c r="Q80" i="9"/>
  <c r="L80" i="9"/>
  <c r="AG78" i="9"/>
  <c r="AF78" i="9"/>
  <c r="AE78" i="9"/>
  <c r="AD78" i="9"/>
  <c r="AC78" i="9"/>
  <c r="AB78" i="9"/>
  <c r="AA78" i="9"/>
  <c r="Z78" i="9"/>
  <c r="Y78" i="9"/>
  <c r="X78" i="9"/>
  <c r="W78" i="9"/>
  <c r="S78" i="9"/>
  <c r="R78" i="9"/>
  <c r="Q78" i="9"/>
  <c r="L78" i="9"/>
  <c r="AG71" i="9"/>
  <c r="AF71" i="9"/>
  <c r="AE71" i="9"/>
  <c r="AD71" i="9"/>
  <c r="AC71" i="9"/>
  <c r="AB71" i="9"/>
  <c r="AA71" i="9"/>
  <c r="Z71" i="9"/>
  <c r="Y71" i="9"/>
  <c r="X71" i="9"/>
  <c r="W71" i="9"/>
  <c r="S71" i="9"/>
  <c r="R71" i="9"/>
  <c r="Q71" i="9"/>
  <c r="L71" i="9"/>
  <c r="AF70" i="9"/>
  <c r="AE70" i="9"/>
  <c r="AD70" i="9"/>
  <c r="AC70" i="9"/>
  <c r="AB70" i="9"/>
  <c r="AA70" i="9"/>
  <c r="Z70" i="9"/>
  <c r="Y70" i="9"/>
  <c r="X70" i="9"/>
  <c r="W70" i="9"/>
  <c r="S70" i="9"/>
  <c r="R70" i="9"/>
  <c r="Q70" i="9"/>
  <c r="L70" i="9"/>
  <c r="AF69" i="9"/>
  <c r="AE69" i="9"/>
  <c r="AD69" i="9"/>
  <c r="AC69" i="9"/>
  <c r="AB69" i="9"/>
  <c r="AA69" i="9"/>
  <c r="Z69" i="9"/>
  <c r="Y69" i="9"/>
  <c r="X69" i="9"/>
  <c r="W69" i="9"/>
  <c r="S69" i="9"/>
  <c r="R69" i="9"/>
  <c r="Q69" i="9"/>
  <c r="L69" i="9"/>
  <c r="AI68" i="9"/>
  <c r="AG68" i="9"/>
  <c r="AF68" i="9"/>
  <c r="AE68" i="9"/>
  <c r="AD68" i="9"/>
  <c r="AC68" i="9"/>
  <c r="AB68" i="9"/>
  <c r="AA68" i="9"/>
  <c r="Z68" i="9"/>
  <c r="Y68" i="9"/>
  <c r="X68" i="9"/>
  <c r="W68" i="9"/>
  <c r="S68" i="9"/>
  <c r="R68" i="9"/>
  <c r="Q68" i="9"/>
  <c r="L68" i="9"/>
  <c r="AI67" i="9"/>
  <c r="AG67" i="9"/>
  <c r="AF67" i="9"/>
  <c r="AE67" i="9"/>
  <c r="AD67" i="9"/>
  <c r="AC67" i="9"/>
  <c r="AB67" i="9"/>
  <c r="AA67" i="9"/>
  <c r="Z67" i="9"/>
  <c r="Y67" i="9"/>
  <c r="X67" i="9"/>
  <c r="W67" i="9"/>
  <c r="S67" i="9"/>
  <c r="R67" i="9"/>
  <c r="Q67" i="9"/>
  <c r="L67" i="9"/>
  <c r="AI59" i="9"/>
  <c r="AG59" i="9"/>
  <c r="AF59" i="9"/>
  <c r="AE59" i="9"/>
  <c r="AD59" i="9"/>
  <c r="AC59" i="9"/>
  <c r="AB59" i="9"/>
  <c r="AA59" i="9"/>
  <c r="Z59" i="9"/>
  <c r="Y59" i="9"/>
  <c r="X59" i="9"/>
  <c r="W59" i="9"/>
  <c r="S59" i="9"/>
  <c r="R59" i="9"/>
  <c r="Q59" i="9"/>
  <c r="L59" i="9"/>
  <c r="AF53" i="9"/>
  <c r="AE53" i="9"/>
  <c r="AD53" i="9"/>
  <c r="AC53" i="9"/>
  <c r="AB53" i="9"/>
  <c r="AA53" i="9"/>
  <c r="Z53" i="9"/>
  <c r="Y53" i="9"/>
  <c r="X53" i="9"/>
  <c r="W53" i="9"/>
  <c r="S53" i="9"/>
  <c r="R53" i="9"/>
  <c r="Q53" i="9"/>
  <c r="L53" i="9"/>
  <c r="AF48" i="9"/>
  <c r="AE48" i="9"/>
  <c r="AD48" i="9"/>
  <c r="AC48" i="9"/>
  <c r="AB48" i="9"/>
  <c r="AA48" i="9"/>
  <c r="Z48" i="9"/>
  <c r="Y48" i="9"/>
  <c r="X48" i="9"/>
  <c r="W48" i="9"/>
  <c r="S48" i="9"/>
  <c r="R48" i="9"/>
  <c r="Q48" i="9"/>
  <c r="L48" i="9"/>
  <c r="AF47" i="9"/>
  <c r="AE47" i="9"/>
  <c r="AD47" i="9"/>
  <c r="AC47" i="9"/>
  <c r="AB47" i="9"/>
  <c r="AA47" i="9"/>
  <c r="Z47" i="9"/>
  <c r="Y47" i="9"/>
  <c r="X47" i="9"/>
  <c r="W47" i="9"/>
  <c r="S47" i="9"/>
  <c r="R47" i="9"/>
  <c r="Q47" i="9"/>
  <c r="L47" i="9"/>
  <c r="AI42" i="9"/>
  <c r="AG42" i="9"/>
  <c r="AF42" i="9"/>
  <c r="AE42" i="9"/>
  <c r="AD42" i="9"/>
  <c r="AC42" i="9"/>
  <c r="AB42" i="9"/>
  <c r="AA42" i="9"/>
  <c r="Z42" i="9"/>
  <c r="Y42" i="9"/>
  <c r="X42" i="9"/>
  <c r="W42" i="9"/>
  <c r="S42" i="9"/>
  <c r="R42" i="9"/>
  <c r="Q42" i="9"/>
  <c r="L42" i="9"/>
  <c r="AG41" i="9"/>
  <c r="AF41" i="9"/>
  <c r="AE41" i="9"/>
  <c r="AD41" i="9"/>
  <c r="AC41" i="9"/>
  <c r="AB41" i="9"/>
  <c r="AA41" i="9"/>
  <c r="Z41" i="9"/>
  <c r="Y41" i="9"/>
  <c r="X41" i="9"/>
  <c r="W41" i="9"/>
  <c r="S41" i="9"/>
  <c r="R41" i="9"/>
  <c r="Q41" i="9"/>
  <c r="L41" i="9"/>
  <c r="AG35" i="9"/>
  <c r="AF35" i="9"/>
  <c r="AE35" i="9"/>
  <c r="AD35" i="9"/>
  <c r="AC35" i="9"/>
  <c r="AB35" i="9"/>
  <c r="AA35" i="9"/>
  <c r="Z35" i="9"/>
  <c r="Y35" i="9"/>
  <c r="X35" i="9"/>
  <c r="W35" i="9"/>
  <c r="S35" i="9"/>
  <c r="R35" i="9"/>
  <c r="Q35" i="9"/>
  <c r="L35" i="9"/>
  <c r="AF34" i="9"/>
  <c r="AE34" i="9"/>
  <c r="AD34" i="9"/>
  <c r="AC34" i="9"/>
  <c r="AB34" i="9"/>
  <c r="AA34" i="9"/>
  <c r="Z34" i="9"/>
  <c r="Y34" i="9"/>
  <c r="X34" i="9"/>
  <c r="W34" i="9"/>
  <c r="S34" i="9"/>
  <c r="R34" i="9"/>
  <c r="Q34" i="9"/>
  <c r="L34" i="9"/>
  <c r="AF33" i="9"/>
  <c r="AE33" i="9"/>
  <c r="AD33" i="9"/>
  <c r="AC33" i="9"/>
  <c r="AB33" i="9"/>
  <c r="AA33" i="9"/>
  <c r="Z33" i="9"/>
  <c r="Y33" i="9"/>
  <c r="X33" i="9"/>
  <c r="W33" i="9"/>
  <c r="S33" i="9"/>
  <c r="R33" i="9"/>
  <c r="Q33" i="9"/>
  <c r="L33" i="9"/>
  <c r="AG99" i="9"/>
  <c r="AF99" i="9"/>
  <c r="AE99" i="9"/>
  <c r="AD99" i="9"/>
  <c r="AC99" i="9"/>
  <c r="AB99" i="9"/>
  <c r="AA99" i="9"/>
  <c r="Z99" i="9"/>
  <c r="Y99" i="9"/>
  <c r="X99" i="9"/>
  <c r="W99" i="9"/>
  <c r="P99" i="9"/>
  <c r="O99" i="9"/>
  <c r="N99" i="9"/>
  <c r="K99" i="9"/>
  <c r="AG98" i="9"/>
  <c r="AF98" i="9"/>
  <c r="AE98" i="9"/>
  <c r="AD98" i="9"/>
  <c r="AC98" i="9"/>
  <c r="AB98" i="9"/>
  <c r="AA98" i="9"/>
  <c r="Z98" i="9"/>
  <c r="Y98" i="9"/>
  <c r="X98" i="9"/>
  <c r="W98" i="9"/>
  <c r="P98" i="9"/>
  <c r="O98" i="9"/>
  <c r="N98" i="9"/>
  <c r="K98" i="9"/>
  <c r="AF94" i="9"/>
  <c r="AE94" i="9"/>
  <c r="AD94" i="9"/>
  <c r="AC94" i="9"/>
  <c r="AB94" i="9"/>
  <c r="AA94" i="9"/>
  <c r="Z94" i="9"/>
  <c r="Y94" i="9"/>
  <c r="X94" i="9"/>
  <c r="W94" i="9"/>
  <c r="P94" i="9"/>
  <c r="O94" i="9"/>
  <c r="N94" i="9"/>
  <c r="K94" i="9"/>
  <c r="AF93" i="9"/>
  <c r="AE93" i="9"/>
  <c r="AD93" i="9"/>
  <c r="AC93" i="9"/>
  <c r="AB93" i="9"/>
  <c r="AA93" i="9"/>
  <c r="Z93" i="9"/>
  <c r="Y93" i="9"/>
  <c r="X93" i="9"/>
  <c r="W93" i="9"/>
  <c r="P93" i="9"/>
  <c r="O93" i="9"/>
  <c r="N93" i="9"/>
  <c r="K93" i="9"/>
  <c r="AH92" i="9"/>
  <c r="AG92" i="9"/>
  <c r="AF92" i="9"/>
  <c r="AE92" i="9"/>
  <c r="AD92" i="9"/>
  <c r="AC92" i="9"/>
  <c r="AB92" i="9"/>
  <c r="AA92" i="9"/>
  <c r="Z92" i="9"/>
  <c r="Y92" i="9"/>
  <c r="X92" i="9"/>
  <c r="W92" i="9"/>
  <c r="P92" i="9"/>
  <c r="O92" i="9"/>
  <c r="N92" i="9"/>
  <c r="K92" i="9"/>
  <c r="AG91" i="9"/>
  <c r="AF91" i="9"/>
  <c r="AE91" i="9"/>
  <c r="AD91" i="9"/>
  <c r="AC91" i="9"/>
  <c r="AB91" i="9"/>
  <c r="AA91" i="9"/>
  <c r="Z91" i="9"/>
  <c r="Y91" i="9"/>
  <c r="X91" i="9"/>
  <c r="W91" i="9"/>
  <c r="P91" i="9"/>
  <c r="O91" i="9"/>
  <c r="N91" i="9"/>
  <c r="K91" i="9"/>
  <c r="AF90" i="9"/>
  <c r="AE90" i="9"/>
  <c r="AD90" i="9"/>
  <c r="AC90" i="9"/>
  <c r="AB90" i="9"/>
  <c r="AA90" i="9"/>
  <c r="Z90" i="9"/>
  <c r="Y90" i="9"/>
  <c r="X90" i="9"/>
  <c r="W90" i="9"/>
  <c r="P90" i="9"/>
  <c r="O90" i="9"/>
  <c r="N90" i="9"/>
  <c r="K90" i="9"/>
  <c r="AF84" i="9"/>
  <c r="AE84" i="9"/>
  <c r="AD84" i="9"/>
  <c r="AC84" i="9"/>
  <c r="AB84" i="9"/>
  <c r="AA84" i="9"/>
  <c r="Z84" i="9"/>
  <c r="Y84" i="9"/>
  <c r="X84" i="9"/>
  <c r="W84" i="9"/>
  <c r="P84" i="9"/>
  <c r="O84" i="9"/>
  <c r="N84" i="9"/>
  <c r="K84" i="9"/>
  <c r="AH83" i="9"/>
  <c r="AG83" i="9"/>
  <c r="AF83" i="9"/>
  <c r="AE83" i="9"/>
  <c r="AD83" i="9"/>
  <c r="AC83" i="9"/>
  <c r="AB83" i="9"/>
  <c r="AA83" i="9"/>
  <c r="Z83" i="9"/>
  <c r="Y83" i="9"/>
  <c r="X83" i="9"/>
  <c r="W83" i="9"/>
  <c r="P83" i="9"/>
  <c r="O83" i="9"/>
  <c r="N83" i="9"/>
  <c r="K83" i="9"/>
  <c r="AG79" i="9"/>
  <c r="AF79" i="9"/>
  <c r="AE79" i="9"/>
  <c r="AD79" i="9"/>
  <c r="AC79" i="9"/>
  <c r="AB79" i="9"/>
  <c r="AA79" i="9"/>
  <c r="Z79" i="9"/>
  <c r="Y79" i="9"/>
  <c r="X79" i="9"/>
  <c r="W79" i="9"/>
  <c r="P79" i="9"/>
  <c r="O79" i="9"/>
  <c r="N79" i="9"/>
  <c r="K79" i="9"/>
  <c r="AF77" i="9"/>
  <c r="AE77" i="9"/>
  <c r="AD77" i="9"/>
  <c r="AC77" i="9"/>
  <c r="AB77" i="9"/>
  <c r="AA77" i="9"/>
  <c r="Z77" i="9"/>
  <c r="Y77" i="9"/>
  <c r="X77" i="9"/>
  <c r="W77" i="9"/>
  <c r="P77" i="9"/>
  <c r="O77" i="9"/>
  <c r="N77" i="9"/>
  <c r="K77" i="9"/>
  <c r="AF76" i="9"/>
  <c r="AE76" i="9"/>
  <c r="AD76" i="9"/>
  <c r="AC76" i="9"/>
  <c r="AB76" i="9"/>
  <c r="AA76" i="9"/>
  <c r="Z76" i="9"/>
  <c r="Y76" i="9"/>
  <c r="X76" i="9"/>
  <c r="W76" i="9"/>
  <c r="P76" i="9"/>
  <c r="O76" i="9"/>
  <c r="N76" i="9"/>
  <c r="K76" i="9"/>
  <c r="AH74" i="9"/>
  <c r="AG74" i="9"/>
  <c r="AF74" i="9"/>
  <c r="AE74" i="9"/>
  <c r="AD74" i="9"/>
  <c r="AC74" i="9"/>
  <c r="AB74" i="9"/>
  <c r="AA74" i="9"/>
  <c r="Z74" i="9"/>
  <c r="Y74" i="9"/>
  <c r="X74" i="9"/>
  <c r="W74" i="9"/>
  <c r="P74" i="9"/>
  <c r="O74" i="9"/>
  <c r="N74" i="9"/>
  <c r="K74" i="9"/>
  <c r="AG66" i="9"/>
  <c r="AF66" i="9"/>
  <c r="AE66" i="9"/>
  <c r="AD66" i="9"/>
  <c r="AC66" i="9"/>
  <c r="AB66" i="9"/>
  <c r="AA66" i="9"/>
  <c r="Z66" i="9"/>
  <c r="Y66" i="9"/>
  <c r="X66" i="9"/>
  <c r="W66" i="9"/>
  <c r="P66" i="9"/>
  <c r="O66" i="9"/>
  <c r="N66" i="9"/>
  <c r="K66" i="9"/>
  <c r="AF65" i="9"/>
  <c r="AE65" i="9"/>
  <c r="AD65" i="9"/>
  <c r="AC65" i="9"/>
  <c r="AB65" i="9"/>
  <c r="AA65" i="9"/>
  <c r="Z65" i="9"/>
  <c r="Y65" i="9"/>
  <c r="X65" i="9"/>
  <c r="W65" i="9"/>
  <c r="P65" i="9"/>
  <c r="O65" i="9"/>
  <c r="N65" i="9"/>
  <c r="K65" i="9"/>
  <c r="AF64" i="9"/>
  <c r="AE64" i="9"/>
  <c r="AD64" i="9"/>
  <c r="AC64" i="9"/>
  <c r="AB64" i="9"/>
  <c r="AA64" i="9"/>
  <c r="Z64" i="9"/>
  <c r="Y64" i="9"/>
  <c r="X64" i="9"/>
  <c r="W64" i="9"/>
  <c r="P64" i="9"/>
  <c r="O64" i="9"/>
  <c r="N64" i="9"/>
  <c r="K64" i="9"/>
  <c r="AH63" i="9"/>
  <c r="AG63" i="9"/>
  <c r="AF63" i="9"/>
  <c r="AE63" i="9"/>
  <c r="AD63" i="9"/>
  <c r="AC63" i="9"/>
  <c r="AB63" i="9"/>
  <c r="AA63" i="9"/>
  <c r="Z63" i="9"/>
  <c r="Y63" i="9"/>
  <c r="X63" i="9"/>
  <c r="W63" i="9"/>
  <c r="P63" i="9"/>
  <c r="O63" i="9"/>
  <c r="N63" i="9"/>
  <c r="K63" i="9"/>
  <c r="AG62" i="9"/>
  <c r="AF62" i="9"/>
  <c r="AE62" i="9"/>
  <c r="AD62" i="9"/>
  <c r="AC62" i="9"/>
  <c r="AB62" i="9"/>
  <c r="AA62" i="9"/>
  <c r="Z62" i="9"/>
  <c r="Y62" i="9"/>
  <c r="X62" i="9"/>
  <c r="W62" i="9"/>
  <c r="P62" i="9"/>
  <c r="O62" i="9"/>
  <c r="N62" i="9"/>
  <c r="K62" i="9"/>
  <c r="AF61" i="9"/>
  <c r="AE61" i="9"/>
  <c r="AD61" i="9"/>
  <c r="AC61" i="9"/>
  <c r="AB61" i="9"/>
  <c r="AA61" i="9"/>
  <c r="Z61" i="9"/>
  <c r="Y61" i="9"/>
  <c r="X61" i="9"/>
  <c r="W61" i="9"/>
  <c r="P61" i="9"/>
  <c r="O61" i="9"/>
  <c r="N61" i="9"/>
  <c r="K61" i="9"/>
  <c r="AF58" i="9"/>
  <c r="AE58" i="9"/>
  <c r="AD58" i="9"/>
  <c r="AC58" i="9"/>
  <c r="AB58" i="9"/>
  <c r="AA58" i="9"/>
  <c r="Z58" i="9"/>
  <c r="Y58" i="9"/>
  <c r="X58" i="9"/>
  <c r="W58" i="9"/>
  <c r="P58" i="9"/>
  <c r="O58" i="9"/>
  <c r="N58" i="9"/>
  <c r="K58" i="9"/>
  <c r="AG56" i="9"/>
  <c r="AF56" i="9"/>
  <c r="AE56" i="9"/>
  <c r="AD56" i="9"/>
  <c r="AC56" i="9"/>
  <c r="AB56" i="9"/>
  <c r="AA56" i="9"/>
  <c r="Z56" i="9"/>
  <c r="Y56" i="9"/>
  <c r="X56" i="9"/>
  <c r="W56" i="9"/>
  <c r="P56" i="9"/>
  <c r="O56" i="9"/>
  <c r="N56" i="9"/>
  <c r="K56" i="9"/>
  <c r="AH55" i="9"/>
  <c r="AG55" i="9"/>
  <c r="AF55" i="9"/>
  <c r="AE55" i="9"/>
  <c r="AD55" i="9"/>
  <c r="AC55" i="9"/>
  <c r="AB55" i="9"/>
  <c r="AA55" i="9"/>
  <c r="Z55" i="9"/>
  <c r="Y55" i="9"/>
  <c r="X55" i="9"/>
  <c r="W55" i="9"/>
  <c r="P55" i="9"/>
  <c r="O55" i="9"/>
  <c r="N55" i="9"/>
  <c r="K55" i="9"/>
  <c r="AG54" i="9"/>
  <c r="AF54" i="9"/>
  <c r="AE54" i="9"/>
  <c r="AD54" i="9"/>
  <c r="AC54" i="9"/>
  <c r="AB54" i="9"/>
  <c r="AA54" i="9"/>
  <c r="Z54" i="9"/>
  <c r="Y54" i="9"/>
  <c r="X54" i="9"/>
  <c r="W54" i="9"/>
  <c r="P54" i="9"/>
  <c r="O54" i="9"/>
  <c r="N54" i="9"/>
  <c r="K54" i="9"/>
  <c r="AF52" i="9"/>
  <c r="AE52" i="9"/>
  <c r="AD52" i="9"/>
  <c r="AC52" i="9"/>
  <c r="AB52" i="9"/>
  <c r="AA52" i="9"/>
  <c r="Z52" i="9"/>
  <c r="Y52" i="9"/>
  <c r="X52" i="9"/>
  <c r="W52" i="9"/>
  <c r="P52" i="9"/>
  <c r="O52" i="9"/>
  <c r="N52" i="9"/>
  <c r="K52" i="9"/>
  <c r="AF51" i="9"/>
  <c r="AE51" i="9"/>
  <c r="AD51" i="9"/>
  <c r="AC51" i="9"/>
  <c r="AB51" i="9"/>
  <c r="AA51" i="9"/>
  <c r="Z51" i="9"/>
  <c r="Y51" i="9"/>
  <c r="X51" i="9"/>
  <c r="W51" i="9"/>
  <c r="P51" i="9"/>
  <c r="O51" i="9"/>
  <c r="N51" i="9"/>
  <c r="K51" i="9"/>
  <c r="AH50" i="9"/>
  <c r="AG50" i="9"/>
  <c r="AF50" i="9"/>
  <c r="AE50" i="9"/>
  <c r="AD50" i="9"/>
  <c r="AC50" i="9"/>
  <c r="AB50" i="9"/>
  <c r="AA50" i="9"/>
  <c r="Z50" i="9"/>
  <c r="Y50" i="9"/>
  <c r="X50" i="9"/>
  <c r="W50" i="9"/>
  <c r="P50" i="9"/>
  <c r="O50" i="9"/>
  <c r="N50" i="9"/>
  <c r="K50" i="9"/>
  <c r="AG46" i="9"/>
  <c r="AF46" i="9"/>
  <c r="AE46" i="9"/>
  <c r="AD46" i="9"/>
  <c r="AC46" i="9"/>
  <c r="AB46" i="9"/>
  <c r="AA46" i="9"/>
  <c r="Z46" i="9"/>
  <c r="Y46" i="9"/>
  <c r="X46" i="9"/>
  <c r="W46" i="9"/>
  <c r="P46" i="9"/>
  <c r="O46" i="9"/>
  <c r="N46" i="9"/>
  <c r="K46" i="9"/>
  <c r="AF45" i="9"/>
  <c r="AE45" i="9"/>
  <c r="AD45" i="9"/>
  <c r="AC45" i="9"/>
  <c r="AB45" i="9"/>
  <c r="AA45" i="9"/>
  <c r="Z45" i="9"/>
  <c r="Y45" i="9"/>
  <c r="X45" i="9"/>
  <c r="W45" i="9"/>
  <c r="P45" i="9"/>
  <c r="O45" i="9"/>
  <c r="N45" i="9"/>
  <c r="K45" i="9"/>
  <c r="AF44" i="9"/>
  <c r="AE44" i="9"/>
  <c r="AD44" i="9"/>
  <c r="AC44" i="9"/>
  <c r="AB44" i="9"/>
  <c r="AA44" i="9"/>
  <c r="Z44" i="9"/>
  <c r="Y44" i="9"/>
  <c r="X44" i="9"/>
  <c r="W44" i="9"/>
  <c r="P44" i="9"/>
  <c r="O44" i="9"/>
  <c r="N44" i="9"/>
  <c r="K44" i="9"/>
  <c r="AG39" i="9"/>
  <c r="AF39" i="9"/>
  <c r="AE39" i="9"/>
  <c r="AD39" i="9"/>
  <c r="AC39" i="9"/>
  <c r="AB39" i="9"/>
  <c r="AA39" i="9"/>
  <c r="Z39" i="9"/>
  <c r="Y39" i="9"/>
  <c r="X39" i="9"/>
  <c r="W39" i="9"/>
  <c r="P39" i="9"/>
  <c r="O39" i="9"/>
  <c r="N39" i="9"/>
  <c r="K39" i="9"/>
  <c r="AF32" i="9"/>
  <c r="AE32" i="9"/>
  <c r="AD32" i="9"/>
  <c r="AC32" i="9"/>
  <c r="AB32" i="9"/>
  <c r="AA32" i="9"/>
  <c r="Z32" i="9"/>
  <c r="Y32" i="9"/>
  <c r="X32" i="9"/>
  <c r="W32" i="9"/>
  <c r="P32" i="9"/>
  <c r="O32" i="9"/>
  <c r="N32" i="9"/>
  <c r="K32" i="9"/>
  <c r="AF31" i="9"/>
  <c r="AE31" i="9"/>
  <c r="AD31" i="9"/>
  <c r="AC31" i="9"/>
  <c r="AB31" i="9"/>
  <c r="AA31" i="9"/>
  <c r="Z31" i="9"/>
  <c r="Y31" i="9"/>
  <c r="X31" i="9"/>
  <c r="W31" i="9"/>
  <c r="P31" i="9"/>
  <c r="O31" i="9"/>
  <c r="N31" i="9"/>
  <c r="K31" i="9"/>
  <c r="L27" i="9"/>
  <c r="Q27" i="9"/>
  <c r="R27" i="9"/>
  <c r="S27" i="9"/>
  <c r="W27" i="9"/>
  <c r="X27" i="9"/>
  <c r="Y27" i="9"/>
  <c r="Z27" i="9"/>
  <c r="AA27" i="9"/>
  <c r="AB27" i="9"/>
  <c r="AC27" i="9"/>
  <c r="AD27" i="9"/>
  <c r="AE27" i="9"/>
  <c r="AF27" i="9"/>
  <c r="AG27" i="9"/>
  <c r="L28" i="9"/>
  <c r="Q28" i="9"/>
  <c r="R28" i="9"/>
  <c r="S28" i="9"/>
  <c r="W28" i="9"/>
  <c r="X28" i="9"/>
  <c r="Y28" i="9"/>
  <c r="Z28" i="9"/>
  <c r="AA28" i="9"/>
  <c r="AB28" i="9"/>
  <c r="AC28" i="9"/>
  <c r="AD28" i="9"/>
  <c r="AE28" i="9"/>
  <c r="AF28" i="9"/>
  <c r="L29" i="9"/>
  <c r="Q29" i="9"/>
  <c r="R29" i="9"/>
  <c r="S29" i="9"/>
  <c r="W29" i="9"/>
  <c r="X29" i="9"/>
  <c r="Y29" i="9"/>
  <c r="Z29" i="9"/>
  <c r="AA29" i="9"/>
  <c r="AB29" i="9"/>
  <c r="AC29" i="9"/>
  <c r="AD29" i="9"/>
  <c r="AE29" i="9"/>
  <c r="AF29" i="9"/>
  <c r="AI26" i="9"/>
  <c r="AG26" i="9"/>
  <c r="AF26" i="9"/>
  <c r="AE26" i="9"/>
  <c r="AD26" i="9"/>
  <c r="AC26" i="9"/>
  <c r="AB26" i="9"/>
  <c r="AA26" i="9"/>
  <c r="Z26" i="9"/>
  <c r="Y26" i="9"/>
  <c r="X26" i="9"/>
  <c r="W26" i="9"/>
  <c r="S26" i="9"/>
  <c r="R26" i="9"/>
  <c r="Q26" i="9"/>
  <c r="L26" i="9"/>
  <c r="K25" i="9"/>
  <c r="N25" i="9"/>
  <c r="O25" i="9"/>
  <c r="P25" i="9"/>
  <c r="W25" i="9"/>
  <c r="X25" i="9"/>
  <c r="Y25" i="9"/>
  <c r="Z25" i="9"/>
  <c r="AA25" i="9"/>
  <c r="AB25" i="9"/>
  <c r="AC25" i="9"/>
  <c r="AD25" i="9"/>
  <c r="AE25" i="9"/>
  <c r="AF25" i="9"/>
  <c r="AG25" i="9"/>
  <c r="K14" i="9"/>
  <c r="N14" i="9"/>
  <c r="O14" i="9"/>
  <c r="P14" i="9"/>
  <c r="W14" i="9"/>
  <c r="X14" i="9"/>
  <c r="Y14" i="9"/>
  <c r="Z14" i="9"/>
  <c r="AA14" i="9"/>
  <c r="AB14" i="9"/>
  <c r="AC14" i="9"/>
  <c r="AD14" i="9"/>
  <c r="AE14" i="9"/>
  <c r="AF14" i="9"/>
  <c r="AG14" i="9"/>
  <c r="K15" i="9"/>
  <c r="N15" i="9"/>
  <c r="O15" i="9"/>
  <c r="P15" i="9"/>
  <c r="W15" i="9"/>
  <c r="X15" i="9"/>
  <c r="Y15" i="9"/>
  <c r="Z15" i="9"/>
  <c r="AA15" i="9"/>
  <c r="AB15" i="9"/>
  <c r="AC15" i="9"/>
  <c r="AD15" i="9"/>
  <c r="AE15" i="9"/>
  <c r="AF15" i="9"/>
  <c r="AG15" i="9"/>
  <c r="K16" i="9"/>
  <c r="N16" i="9"/>
  <c r="O16" i="9"/>
  <c r="P16" i="9"/>
  <c r="W16" i="9"/>
  <c r="X16" i="9"/>
  <c r="Y16" i="9"/>
  <c r="Z16" i="9"/>
  <c r="AA16" i="9"/>
  <c r="AB16" i="9"/>
  <c r="AC16" i="9"/>
  <c r="AD16" i="9"/>
  <c r="AE16" i="9"/>
  <c r="AF16" i="9"/>
  <c r="K17" i="9"/>
  <c r="N17" i="9"/>
  <c r="O17" i="9"/>
  <c r="P17" i="9"/>
  <c r="W17" i="9"/>
  <c r="X17" i="9"/>
  <c r="Y17" i="9"/>
  <c r="Z17" i="9"/>
  <c r="AA17" i="9"/>
  <c r="AB17" i="9"/>
  <c r="AC17" i="9"/>
  <c r="AD17" i="9"/>
  <c r="AE17" i="9"/>
  <c r="AF17" i="9"/>
  <c r="K18" i="9"/>
  <c r="N18" i="9"/>
  <c r="O18" i="9"/>
  <c r="P18" i="9"/>
  <c r="W18" i="9"/>
  <c r="X18" i="9"/>
  <c r="Y18" i="9"/>
  <c r="Z18" i="9"/>
  <c r="AA18" i="9"/>
  <c r="AB18" i="9"/>
  <c r="AC18" i="9"/>
  <c r="AD18" i="9"/>
  <c r="AE18" i="9"/>
  <c r="AF18" i="9"/>
  <c r="AG18" i="9"/>
  <c r="K19" i="9"/>
  <c r="N19" i="9"/>
  <c r="O19" i="9"/>
  <c r="P19" i="9"/>
  <c r="W19" i="9"/>
  <c r="X19" i="9"/>
  <c r="Y19" i="9"/>
  <c r="Z19" i="9"/>
  <c r="AA19" i="9"/>
  <c r="AB19" i="9"/>
  <c r="AC19" i="9"/>
  <c r="AD19" i="9"/>
  <c r="AE19" i="9"/>
  <c r="AF19" i="9"/>
  <c r="AG19" i="9"/>
  <c r="K20" i="9"/>
  <c r="N20" i="9"/>
  <c r="O20" i="9"/>
  <c r="P20" i="9"/>
  <c r="W20" i="9"/>
  <c r="X20" i="9"/>
  <c r="Y20" i="9"/>
  <c r="Z20" i="9"/>
  <c r="AA20" i="9"/>
  <c r="AB20" i="9"/>
  <c r="AC20" i="9"/>
  <c r="AD20" i="9"/>
  <c r="AE20" i="9"/>
  <c r="AF20" i="9"/>
  <c r="AG20" i="9"/>
  <c r="K21" i="9"/>
  <c r="N21" i="9"/>
  <c r="O21" i="9"/>
  <c r="P21" i="9"/>
  <c r="W21" i="9"/>
  <c r="X21" i="9"/>
  <c r="Y21" i="9"/>
  <c r="Z21" i="9"/>
  <c r="AA21" i="9"/>
  <c r="AB21" i="9"/>
  <c r="AC21" i="9"/>
  <c r="AD21" i="9"/>
  <c r="AE21" i="9"/>
  <c r="AF21" i="9"/>
  <c r="K22" i="9"/>
  <c r="N22" i="9"/>
  <c r="O22" i="9"/>
  <c r="P22" i="9"/>
  <c r="W22" i="9"/>
  <c r="X22" i="9"/>
  <c r="Y22" i="9"/>
  <c r="Z22" i="9"/>
  <c r="AA22" i="9"/>
  <c r="AB22" i="9"/>
  <c r="AC22" i="9"/>
  <c r="AD22" i="9"/>
  <c r="AE22" i="9"/>
  <c r="AF22" i="9"/>
  <c r="K23" i="9"/>
  <c r="N23" i="9"/>
  <c r="O23" i="9"/>
  <c r="P23" i="9"/>
  <c r="W23" i="9"/>
  <c r="X23" i="9"/>
  <c r="Y23" i="9"/>
  <c r="Z23" i="9"/>
  <c r="AA23" i="9"/>
  <c r="AB23" i="9"/>
  <c r="AC23" i="9"/>
  <c r="AD23" i="9"/>
  <c r="AE23" i="9"/>
  <c r="AF23" i="9"/>
  <c r="AG23" i="9"/>
  <c r="AG13" i="9"/>
  <c r="AF13" i="9"/>
  <c r="AE13" i="9"/>
  <c r="AD13" i="9"/>
  <c r="AC13" i="9"/>
  <c r="AB13" i="9"/>
  <c r="AA13" i="9"/>
  <c r="Z13" i="9"/>
  <c r="Y13" i="9"/>
  <c r="X13" i="9"/>
  <c r="W13" i="9"/>
  <c r="P13" i="9"/>
  <c r="O13" i="9"/>
  <c r="N13" i="9"/>
  <c r="K13" i="9"/>
  <c r="AF12" i="9"/>
  <c r="AE12" i="9"/>
  <c r="AD12" i="9"/>
  <c r="AC12" i="9"/>
  <c r="AB12" i="9"/>
  <c r="AA12" i="9"/>
  <c r="Z12" i="9"/>
  <c r="Y12" i="9"/>
  <c r="X12" i="9"/>
  <c r="W12" i="9"/>
  <c r="P12" i="9"/>
  <c r="O12" i="9"/>
  <c r="N12" i="9"/>
  <c r="K12" i="9"/>
  <c r="AG11" i="9"/>
  <c r="AF11" i="9"/>
  <c r="AE11" i="9"/>
  <c r="AD11" i="9"/>
  <c r="AC11" i="9"/>
  <c r="AB11" i="9"/>
  <c r="AA11" i="9"/>
  <c r="X11" i="9"/>
  <c r="W11" i="9"/>
  <c r="P11" i="9"/>
  <c r="O11" i="9"/>
  <c r="N11" i="9"/>
  <c r="K11" i="9"/>
  <c r="AF10" i="9"/>
  <c r="AE10" i="9"/>
  <c r="AD10" i="9"/>
  <c r="AC10" i="9"/>
  <c r="AB10" i="9"/>
  <c r="AA10" i="9"/>
  <c r="X10" i="9"/>
  <c r="W10" i="9"/>
  <c r="P10" i="9"/>
  <c r="O10" i="9"/>
  <c r="N10" i="9"/>
  <c r="K10" i="9"/>
  <c r="B11" i="9"/>
  <c r="B12" i="9" s="1"/>
  <c r="B13" i="9" s="1"/>
  <c r="B14" i="9" s="1"/>
  <c r="B15" i="9" s="1"/>
  <c r="B16" i="9" s="1"/>
  <c r="B17" i="9" s="1"/>
  <c r="B18" i="9" s="1"/>
  <c r="B19" i="9" s="1"/>
  <c r="B20" i="9" s="1"/>
  <c r="B21" i="9" s="1"/>
  <c r="B22" i="9" s="1"/>
  <c r="B23"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90" i="9" s="1"/>
  <c r="B91" i="9" s="1"/>
  <c r="B92" i="9" s="1"/>
  <c r="B93" i="9" s="1"/>
  <c r="B94" i="9" s="1"/>
  <c r="B95" i="9" s="1"/>
  <c r="B96" i="9" s="1"/>
  <c r="B97" i="9" s="1"/>
  <c r="B98" i="9" s="1"/>
  <c r="B99" i="9" s="1"/>
  <c r="B100" i="9" s="1"/>
  <c r="B101" i="9" s="1"/>
  <c r="A10" i="9"/>
  <c r="J102" i="9"/>
  <c r="F99" i="9"/>
  <c r="AH99" i="9" s="1"/>
  <c r="F30" i="9"/>
  <c r="D112" i="9" s="1"/>
  <c r="F29" i="9"/>
  <c r="AG29" i="9" s="1"/>
  <c r="F26" i="9"/>
  <c r="F23" i="9"/>
  <c r="AH23" i="9" s="1"/>
  <c r="F22" i="9"/>
  <c r="AG22" i="9" s="1"/>
  <c r="F21" i="9"/>
  <c r="AG21" i="9" s="1"/>
  <c r="F20" i="9"/>
  <c r="AH20" i="9" s="1"/>
  <c r="F56" i="9"/>
  <c r="AH56" i="9" s="1"/>
  <c r="F53" i="9"/>
  <c r="D111" i="9" s="1"/>
  <c r="F88" i="9"/>
  <c r="AJ88" i="9" s="1"/>
  <c r="F38" i="9"/>
  <c r="F37" i="9"/>
  <c r="AJ37" i="9" s="1"/>
  <c r="F43" i="9"/>
  <c r="AG43" i="9" s="1"/>
  <c r="F49" i="9"/>
  <c r="AG49" i="9" s="1"/>
  <c r="F57" i="9"/>
  <c r="F60" i="9"/>
  <c r="AJ60" i="9" s="1"/>
  <c r="F73" i="9"/>
  <c r="AG73" i="9" s="1"/>
  <c r="F72" i="9"/>
  <c r="AJ72" i="9" s="1"/>
  <c r="F97" i="9"/>
  <c r="F98" i="9"/>
  <c r="AH98" i="9" s="1"/>
  <c r="F94" i="9"/>
  <c r="AH94" i="9" s="1"/>
  <c r="F93" i="9"/>
  <c r="AH93" i="9" s="1"/>
  <c r="F92" i="9"/>
  <c r="F91" i="9"/>
  <c r="AH91" i="9" s="1"/>
  <c r="F90" i="9"/>
  <c r="AH90" i="9" s="1"/>
  <c r="F84" i="9"/>
  <c r="AG84" i="9" s="1"/>
  <c r="F83" i="9"/>
  <c r="F79" i="9"/>
  <c r="AH79" i="9" s="1"/>
  <c r="F77" i="9"/>
  <c r="AH77" i="9" s="1"/>
  <c r="F76" i="9"/>
  <c r="AH76" i="9" s="1"/>
  <c r="F74" i="9"/>
  <c r="F66" i="9"/>
  <c r="AH66" i="9" s="1"/>
  <c r="F65" i="9"/>
  <c r="AH65" i="9" s="1"/>
  <c r="F64" i="9"/>
  <c r="AH64" i="9" s="1"/>
  <c r="F63" i="9"/>
  <c r="F62" i="9"/>
  <c r="AH62" i="9" s="1"/>
  <c r="F61" i="9"/>
  <c r="AH61" i="9" s="1"/>
  <c r="F58" i="9"/>
  <c r="AG58" i="9" s="1"/>
  <c r="F55" i="9"/>
  <c r="F54" i="9"/>
  <c r="AH54" i="9" s="1"/>
  <c r="F52" i="9"/>
  <c r="AH52" i="9" s="1"/>
  <c r="F51" i="9"/>
  <c r="AG51" i="9" s="1"/>
  <c r="F50" i="9"/>
  <c r="F46" i="9"/>
  <c r="AH46" i="9" s="1"/>
  <c r="F45" i="9"/>
  <c r="AG45" i="9" s="1"/>
  <c r="F44" i="9"/>
  <c r="AH44" i="9" s="1"/>
  <c r="F40" i="9"/>
  <c r="AG40" i="9" s="1"/>
  <c r="F39" i="9"/>
  <c r="AH39" i="9" s="1"/>
  <c r="F32" i="9"/>
  <c r="AG32" i="9" s="1"/>
  <c r="F31" i="9"/>
  <c r="AH31" i="9" s="1"/>
  <c r="F25" i="9"/>
  <c r="AH25" i="9" s="1"/>
  <c r="F11" i="9"/>
  <c r="AH11" i="9" s="1"/>
  <c r="F12" i="9"/>
  <c r="AG12" i="9" s="1"/>
  <c r="F13" i="9"/>
  <c r="AH13" i="9" s="1"/>
  <c r="F14" i="9"/>
  <c r="AH14" i="9" s="1"/>
  <c r="F15" i="9"/>
  <c r="AH15" i="9" s="1"/>
  <c r="F16" i="9"/>
  <c r="AG16" i="9" s="1"/>
  <c r="F17" i="9"/>
  <c r="AG17" i="9" s="1"/>
  <c r="F18" i="9"/>
  <c r="AH18" i="9" s="1"/>
  <c r="F19" i="9"/>
  <c r="AH19" i="9" s="1"/>
  <c r="F10" i="9"/>
  <c r="AH10" i="9" s="1"/>
  <c r="F28" i="9"/>
  <c r="AG28" i="9" s="1"/>
  <c r="F27" i="9"/>
  <c r="AI27" i="9" s="1"/>
  <c r="F35" i="9"/>
  <c r="AI35" i="9" s="1"/>
  <c r="F34" i="9"/>
  <c r="AG34" i="9" s="1"/>
  <c r="F33" i="9"/>
  <c r="AI33" i="9" s="1"/>
  <c r="F42" i="9"/>
  <c r="F41" i="9"/>
  <c r="AI41" i="9" s="1"/>
  <c r="F48" i="9"/>
  <c r="AI48" i="9" s="1"/>
  <c r="F47" i="9"/>
  <c r="AI47" i="9" s="1"/>
  <c r="F59" i="9"/>
  <c r="F71" i="9"/>
  <c r="AI71" i="9" s="1"/>
  <c r="F70" i="9"/>
  <c r="AI70" i="9" s="1"/>
  <c r="F69" i="9"/>
  <c r="AG69" i="9" s="1"/>
  <c r="F68" i="9"/>
  <c r="F78" i="9"/>
  <c r="AI78" i="9" s="1"/>
  <c r="F81" i="9"/>
  <c r="AI81" i="9" s="1"/>
  <c r="F80" i="9"/>
  <c r="AG80" i="9" s="1"/>
  <c r="F82" i="9"/>
  <c r="F87" i="9"/>
  <c r="AI87" i="9" s="1"/>
  <c r="F86" i="9"/>
  <c r="AG86" i="9" s="1"/>
  <c r="F85" i="9"/>
  <c r="AI85" i="9" s="1"/>
  <c r="F96" i="9"/>
  <c r="F95" i="9"/>
  <c r="AI95" i="9" s="1"/>
  <c r="F100" i="9"/>
  <c r="AG100" i="9" s="1"/>
  <c r="F101" i="9"/>
  <c r="AG101" i="9" s="1"/>
  <c r="K40" i="9"/>
  <c r="A42" i="9"/>
  <c r="A41" i="9"/>
  <c r="A40" i="9"/>
  <c r="H102" i="9"/>
  <c r="I102" i="9"/>
  <c r="G102" i="9"/>
  <c r="W40" i="9"/>
  <c r="X40" i="9"/>
  <c r="Y40" i="9"/>
  <c r="Z40" i="9"/>
  <c r="AA40" i="9"/>
  <c r="AB40" i="9"/>
  <c r="AC40" i="9"/>
  <c r="AD40" i="9"/>
  <c r="AE40" i="9"/>
  <c r="AG31" i="9" l="1"/>
  <c r="AG44" i="9"/>
  <c r="AG64" i="9"/>
  <c r="AG65" i="9"/>
  <c r="AG76" i="9"/>
  <c r="AG77" i="9"/>
  <c r="AG93" i="9"/>
  <c r="AG33" i="9"/>
  <c r="AG70" i="9"/>
  <c r="AG85" i="9"/>
  <c r="AG88" i="9"/>
  <c r="AH12" i="9"/>
  <c r="AH32" i="9"/>
  <c r="AH45" i="9"/>
  <c r="AH51" i="9"/>
  <c r="AH58" i="9"/>
  <c r="AH84" i="9"/>
  <c r="AI34" i="9"/>
  <c r="AI53" i="9"/>
  <c r="AI69" i="9"/>
  <c r="AI80" i="9"/>
  <c r="AI86" i="9"/>
  <c r="AI100" i="9"/>
  <c r="AJ101" i="9"/>
  <c r="AJ73" i="9"/>
  <c r="AJ49" i="9"/>
  <c r="AJ43" i="9"/>
  <c r="Y102" i="13"/>
  <c r="R102" i="13"/>
  <c r="D112" i="13"/>
  <c r="V102" i="13"/>
  <c r="AG52" i="9"/>
  <c r="AG61" i="9"/>
  <c r="AG90" i="9"/>
  <c r="AG94" i="9"/>
  <c r="AG47" i="9"/>
  <c r="AG48" i="9"/>
  <c r="AG53" i="9"/>
  <c r="AG81" i="9"/>
  <c r="AG72" i="9"/>
  <c r="AG30" i="9"/>
  <c r="AJ30" i="9"/>
  <c r="D110" i="9"/>
  <c r="O102" i="13"/>
  <c r="AC102" i="13"/>
  <c r="AG10" i="9"/>
  <c r="AH22" i="9"/>
  <c r="AH21" i="9"/>
  <c r="AH17" i="9"/>
  <c r="AH16" i="9"/>
  <c r="AI29" i="9"/>
  <c r="AI28" i="9"/>
  <c r="Z102" i="13"/>
  <c r="AD102" i="13"/>
  <c r="M102" i="13"/>
  <c r="G112" i="13" s="1"/>
  <c r="AG49" i="13"/>
  <c r="AG68" i="13"/>
  <c r="AG70" i="13"/>
  <c r="AG73" i="13"/>
  <c r="AG79" i="13"/>
  <c r="K102" i="13"/>
  <c r="W102" i="13"/>
  <c r="AA102" i="13"/>
  <c r="AE102" i="13"/>
  <c r="AG12" i="13"/>
  <c r="L102" i="13"/>
  <c r="G111" i="13" s="1"/>
  <c r="T102" i="13"/>
  <c r="AG56" i="13"/>
  <c r="AG99" i="13"/>
  <c r="AG100" i="13"/>
  <c r="AG13" i="13"/>
  <c r="AG26" i="13"/>
  <c r="AG29" i="13"/>
  <c r="AG48" i="13"/>
  <c r="AG64" i="13"/>
  <c r="AG14" i="13"/>
  <c r="S102" i="13"/>
  <c r="AG92" i="13"/>
  <c r="P102" i="13"/>
  <c r="AG96" i="13"/>
  <c r="AG21" i="13"/>
  <c r="Q102" i="13"/>
  <c r="AG42" i="13"/>
  <c r="AG57" i="13"/>
  <c r="G110" i="13"/>
  <c r="AH32" i="13"/>
  <c r="AH45" i="13"/>
  <c r="AH77" i="13"/>
  <c r="AG15" i="13"/>
  <c r="AG23" i="13"/>
  <c r="AG27" i="13"/>
  <c r="AG30" i="13"/>
  <c r="AG43" i="13"/>
  <c r="AG51" i="13"/>
  <c r="AG59" i="13"/>
  <c r="AG78" i="13"/>
  <c r="AG82" i="13"/>
  <c r="AG85" i="13"/>
  <c r="D110" i="13"/>
  <c r="AI81" i="13"/>
  <c r="AH84" i="13"/>
  <c r="AI87" i="13"/>
  <c r="AG10" i="13"/>
  <c r="AG18" i="13"/>
  <c r="AJ30" i="13"/>
  <c r="AG33" i="13"/>
  <c r="AG39" i="13"/>
  <c r="AG46" i="13"/>
  <c r="AG54" i="13"/>
  <c r="AG62" i="13"/>
  <c r="AG71" i="13"/>
  <c r="AG74" i="13"/>
  <c r="AG88" i="13"/>
  <c r="AG93" i="13"/>
  <c r="AG97" i="13"/>
  <c r="D111" i="13"/>
  <c r="AH17" i="13"/>
  <c r="AJ38" i="13"/>
  <c r="AI53" i="13"/>
  <c r="AI102" i="13" s="1"/>
  <c r="AG16" i="13"/>
  <c r="AG25" i="13"/>
  <c r="AG28" i="13"/>
  <c r="AG31" i="13"/>
  <c r="AG37" i="13"/>
  <c r="AG44" i="13"/>
  <c r="AG52" i="13"/>
  <c r="AG60" i="13"/>
  <c r="AG83" i="13"/>
  <c r="AG86" i="13"/>
  <c r="AG90" i="13"/>
  <c r="AG94" i="13"/>
  <c r="AH61" i="13"/>
  <c r="AG11" i="13"/>
  <c r="AG19" i="13"/>
  <c r="AG34" i="13"/>
  <c r="AG47" i="13"/>
  <c r="AG55" i="13"/>
  <c r="AG63" i="13"/>
  <c r="AG69" i="13"/>
  <c r="AG72" i="13"/>
  <c r="AG76" i="13"/>
  <c r="AG80" i="13"/>
  <c r="AG98" i="13"/>
  <c r="AG50" i="13"/>
  <c r="AG58" i="13"/>
  <c r="AG66" i="13"/>
  <c r="AG91" i="13"/>
  <c r="AG95" i="13"/>
  <c r="AG101" i="13"/>
  <c r="M102" i="9"/>
  <c r="L102" i="9"/>
  <c r="K102" i="9"/>
  <c r="G110" i="9" s="1"/>
  <c r="AH102" i="13" l="1"/>
  <c r="G109" i="13"/>
  <c r="AG102" i="13"/>
  <c r="D109" i="13" s="1"/>
  <c r="AJ102" i="13"/>
  <c r="A101" i="9"/>
  <c r="A100" i="9"/>
  <c r="A99" i="9"/>
  <c r="A98" i="9"/>
  <c r="A88" i="9"/>
  <c r="A87" i="9"/>
  <c r="A86" i="9"/>
  <c r="A84" i="9"/>
  <c r="A83" i="9"/>
  <c r="A73" i="9"/>
  <c r="A72" i="9"/>
  <c r="A70" i="9"/>
  <c r="A68" i="9"/>
  <c r="A67" i="9"/>
  <c r="A66" i="9"/>
  <c r="A65" i="9"/>
  <c r="A64" i="9"/>
  <c r="A63" i="9"/>
  <c r="A62" i="9"/>
  <c r="A61" i="9"/>
  <c r="A60" i="9"/>
  <c r="A59" i="9"/>
  <c r="A58" i="9"/>
  <c r="A57" i="9"/>
  <c r="A56" i="9"/>
  <c r="A55" i="9"/>
  <c r="A54" i="9"/>
  <c r="A53" i="9"/>
  <c r="A52" i="9"/>
  <c r="A51" i="9"/>
  <c r="A50" i="9"/>
  <c r="A49" i="9"/>
  <c r="A48" i="9"/>
  <c r="A47" i="9"/>
  <c r="A46" i="9"/>
  <c r="A45" i="9"/>
  <c r="A44" i="9"/>
  <c r="A43" i="9"/>
  <c r="A39" i="9"/>
  <c r="A38" i="9"/>
  <c r="A37" i="9"/>
  <c r="A35" i="9"/>
  <c r="A34" i="9"/>
  <c r="A33" i="9"/>
  <c r="A32" i="9"/>
  <c r="A31" i="9"/>
  <c r="A30" i="9"/>
  <c r="A28" i="9"/>
  <c r="A27" i="9"/>
  <c r="A25" i="9"/>
  <c r="A23" i="9"/>
  <c r="A22" i="9"/>
  <c r="A21" i="9"/>
  <c r="A20" i="9"/>
  <c r="A19" i="9"/>
  <c r="A18" i="9"/>
  <c r="A17" i="9"/>
  <c r="A16" i="9"/>
  <c r="A15" i="9"/>
  <c r="A14" i="9"/>
  <c r="A13" i="9"/>
  <c r="A12" i="9"/>
  <c r="A11" i="9"/>
  <c r="I7" i="9"/>
  <c r="H7" i="9"/>
  <c r="G7" i="9"/>
  <c r="D114" i="13" l="1"/>
  <c r="G103" i="9"/>
  <c r="Q102" i="9"/>
  <c r="G112" i="9"/>
  <c r="W102" i="9"/>
  <c r="G111" i="9"/>
  <c r="Y102" i="9"/>
  <c r="R102" i="9"/>
  <c r="AA102" i="9"/>
  <c r="T102" i="9"/>
  <c r="X102" i="9"/>
  <c r="S102" i="9"/>
  <c r="N102" i="9"/>
  <c r="U102" i="9"/>
  <c r="O102" i="9"/>
  <c r="AC102" i="9"/>
  <c r="V102" i="9"/>
  <c r="AE102" i="9"/>
  <c r="Z102" i="9"/>
  <c r="AB102" i="9"/>
  <c r="P102" i="9"/>
  <c r="AD102" i="9"/>
  <c r="AF102" i="9"/>
  <c r="AG102" i="9" l="1"/>
  <c r="D109" i="9" s="1"/>
  <c r="AJ102" i="9"/>
  <c r="AH102" i="9"/>
  <c r="AI102" i="9"/>
  <c r="G109" i="9"/>
  <c r="D114"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Karin Kilk</author>
    <author>karinkilk</author>
  </authors>
  <commentList>
    <comment ref="A9" authorId="0" shapeId="0" xr:uid="{6FDE0B5F-897F-409F-B6B7-15E449D82385}">
      <text>
        <r>
          <rPr>
            <sz val="9"/>
            <color indexed="81"/>
            <rFont val="Tahoma"/>
            <family val="2"/>
          </rPr>
          <t xml:space="preserve">Teade "Vale" siin veerus tähendab, et ühele küsimusele on pandud kaks või enam vastust "x". Tuleb valida vaid 1 vastus.
</t>
        </r>
      </text>
    </comment>
    <comment ref="E9" authorId="1" shapeId="0" xr:uid="{6FB66B7B-0351-46D0-B434-3C31FDF55671}">
      <text>
        <r>
          <rPr>
            <sz val="9"/>
            <color indexed="81"/>
            <rFont val="Tahoma"/>
            <family val="2"/>
            <charset val="186"/>
          </rPr>
          <t xml:space="preserve">Kriteeriumite TASEMED (rohelises kontoris peavad olema täidetud vähemalt esimese taseme kriteeriumid):
1 = Algtase
2 = Edasijõudnute tase
3 = Tipptase
</t>
        </r>
      </text>
    </comment>
    <comment ref="J9" authorId="0" shapeId="0" xr:uid="{7494E89A-78EC-4270-A71C-8FC504227839}">
      <text>
        <r>
          <rPr>
            <sz val="9"/>
            <color indexed="81"/>
            <rFont val="Tahoma"/>
            <family val="2"/>
          </rPr>
          <t>Vastust "Ei kohaldu" saab valida vaid teatud küsimuste puhul (siis kui lahter on halli värvi).</t>
        </r>
      </text>
    </comment>
    <comment ref="G103" authorId="0" shapeId="0" xr:uid="{7E9EB908-030C-4D43-8C0A-511CFC7E766A}">
      <text>
        <r>
          <rPr>
            <sz val="9"/>
            <color indexed="81"/>
            <rFont val="Tahoma"/>
            <family val="2"/>
          </rPr>
          <t>This number must be 90, otherwise you have not answered all questions</t>
        </r>
      </text>
    </comment>
    <comment ref="G108" authorId="0" shapeId="0" xr:uid="{F2CAC138-64FC-49F7-BAD7-8CD89DFC2397}">
      <text>
        <r>
          <rPr>
            <sz val="9"/>
            <color indexed="81"/>
            <rFont val="Tahoma"/>
            <family val="2"/>
          </rPr>
          <t xml:space="preserve">Punktid kujunevad järgmiste näidete alusel:                                                                                                                              Tase 1 "Täielikult" = 1x2 = 2; Tase 2 "Osaliselt" = 2x1 = 2; Tase 3 "Ei" = 3x0 = 0
</t>
        </r>
      </text>
    </comment>
    <comment ref="D109" authorId="0" shapeId="0" xr:uid="{DFA91B25-7A8F-45DD-A10B-3E633E015D6A}">
      <text>
        <r>
          <rPr>
            <sz val="9"/>
            <color indexed="81"/>
            <rFont val="Tahoma"/>
            <family val="2"/>
          </rPr>
          <t xml:space="preserve">Maksimaalne punktide arv on dünaamiline ehk väheneb koos "Ei kohaldu" vastuste valmisega. Nt kui valiti "Ei kohaldu" ühe 2. taseme kriteeriumi puhul, siis maks punktide arv väheneb 2 võrra. </t>
        </r>
        <r>
          <rPr>
            <sz val="9"/>
            <color indexed="81"/>
            <rFont val="Tahoma"/>
            <family val="2"/>
          </rPr>
          <t xml:space="preserve">
</t>
        </r>
      </text>
    </comment>
    <comment ref="D114" authorId="0" shapeId="0" xr:uid="{A8CA67B3-F6F4-452A-81E1-B121314D7050}">
      <text>
        <r>
          <rPr>
            <sz val="9"/>
            <color indexed="81"/>
            <rFont val="Tahoma"/>
            <family val="2"/>
          </rPr>
          <t xml:space="preserve">This number shows how many percent you've reached of the maximum score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Karin Kilk</author>
    <author>karinkilk</author>
  </authors>
  <commentList>
    <comment ref="A9" authorId="0" shapeId="0" xr:uid="{09256256-0A9E-4617-9FC7-083489445C64}">
      <text>
        <r>
          <rPr>
            <sz val="9"/>
            <color indexed="81"/>
            <rFont val="Tahoma"/>
            <family val="2"/>
          </rPr>
          <t xml:space="preserve">Teade "Vale" siin veerus tähendab, et ühele küsimusele on pandud kaks või enam vastust "x". Tuleb valida vaid 1 vastus.
</t>
        </r>
      </text>
    </comment>
    <comment ref="E9" authorId="1" shapeId="0" xr:uid="{8603E6E2-FD19-4D2C-9276-09F77D507FAC}">
      <text>
        <r>
          <rPr>
            <sz val="9"/>
            <color indexed="81"/>
            <rFont val="Tahoma"/>
            <family val="2"/>
            <charset val="186"/>
          </rPr>
          <t xml:space="preserve">Kriteeriumite TASEMED (rohelises kontoris peavad olema täidetud vähemalt esimese taseme kriteeriumid):
1 = Algtase
2 = Edasijõudnute tase
3 = Tipptase
</t>
        </r>
      </text>
    </comment>
    <comment ref="J9" authorId="0" shapeId="0" xr:uid="{E27A153D-BE51-420B-927A-9E5A0D6B12C0}">
      <text>
        <r>
          <rPr>
            <sz val="9"/>
            <color indexed="81"/>
            <rFont val="Tahoma"/>
            <family val="2"/>
          </rPr>
          <t>Vastust "Ei kohaldu" saab valida vaid teatud küsimuste puhul (siis kui lahter on halli värvi).</t>
        </r>
      </text>
    </comment>
    <comment ref="G103" authorId="0" shapeId="0" xr:uid="{95AEF1EF-54B6-48F9-8135-2A65F0487477}">
      <text>
        <r>
          <rPr>
            <sz val="9"/>
            <color indexed="81"/>
            <rFont val="Tahoma"/>
            <family val="2"/>
          </rPr>
          <t>This number must be 90, otherwise you have not answered all questions</t>
        </r>
      </text>
    </comment>
    <comment ref="G108" authorId="0" shapeId="0" xr:uid="{02F77C96-4386-4D1C-A169-153D44D4CBBE}">
      <text>
        <r>
          <rPr>
            <sz val="9"/>
            <color indexed="81"/>
            <rFont val="Tahoma"/>
            <family val="2"/>
          </rPr>
          <t xml:space="preserve">Punktid kujunevad järgmiste näidete alusel:                                                                                                                              Tase 1 "Täielikult" = 1x2 = 2; Tase 2 "Osaliselt" = 2x1 = 2; Tase 3 "Ei" = 3x0 = 0
</t>
        </r>
      </text>
    </comment>
    <comment ref="D109" authorId="0" shapeId="0" xr:uid="{D3CE6BB0-0670-4083-9972-3042A9033CE1}">
      <text>
        <r>
          <rPr>
            <sz val="9"/>
            <color indexed="81"/>
            <rFont val="Tahoma"/>
            <family val="2"/>
          </rPr>
          <t xml:space="preserve">Maksimaalne punktide arv on dünaamiline ehk väheneb koos "Ei kohaldu" vastuste valmisega. Nt kui valiti "Ei kohaldu" ühe 2. taseme kriteeriumi puhul, siis maks punktide arv väheneb 2 võrra. </t>
        </r>
        <r>
          <rPr>
            <sz val="9"/>
            <color indexed="81"/>
            <rFont val="Tahoma"/>
            <family val="2"/>
          </rPr>
          <t xml:space="preserve">
</t>
        </r>
      </text>
    </comment>
    <comment ref="D114" authorId="0" shapeId="0" xr:uid="{E914FF5D-CA5D-4EFB-B426-9A428271E147}">
      <text>
        <r>
          <rPr>
            <sz val="9"/>
            <color indexed="81"/>
            <rFont val="Tahoma"/>
            <family val="2"/>
          </rPr>
          <t xml:space="preserve">This number shows how many percent you've reached of the maximum score
</t>
        </r>
      </text>
    </comment>
  </commentList>
</comments>
</file>

<file path=xl/sharedStrings.xml><?xml version="1.0" encoding="utf-8"?>
<sst xmlns="http://schemas.openxmlformats.org/spreadsheetml/2006/main" count="306" uniqueCount="150">
  <si>
    <t>1
2
3</t>
  </si>
  <si>
    <t>Points</t>
  </si>
  <si>
    <t>Level 1</t>
  </si>
  <si>
    <t>Level 2</t>
  </si>
  <si>
    <t>Level 3</t>
  </si>
  <si>
    <t>Answered questions</t>
  </si>
  <si>
    <t>N.A.</t>
  </si>
  <si>
    <t>N.A. level 1.</t>
  </si>
  <si>
    <t>N.A. level 3.</t>
  </si>
  <si>
    <t>N.A. level 2.</t>
  </si>
  <si>
    <t>N.A. all together</t>
  </si>
  <si>
    <r>
      <t xml:space="preserve">
</t>
    </r>
    <r>
      <rPr>
        <sz val="11"/>
        <rFont val="Arial"/>
        <family val="2"/>
      </rPr>
      <t xml:space="preserve">The Green Office (GO) checklist is a tool to help assess your office's compliance with the principles and criteria of the European Green Office system. The criteria are presented in the form of questions. The questions cover various areas of environment and sustainability relating to office activities, which are grouped into three categories: 1) management and employee involvement, 2) day-to-day environmental activities and management of the office, and 3) social responsibility.  
The GO criteria are divided into three levels depending on their implementation and/or technical complexity. In order to be identified as a Green Office and to apply for a GO certificate, the organisation must have met at least the first level criteria. 
This checklist is used to:
</t>
    </r>
    <r>
      <rPr>
        <sz val="11"/>
        <color theme="0"/>
        <rFont val="Arial"/>
        <family val="2"/>
      </rPr>
      <t xml:space="preserve">
</t>
    </r>
    <r>
      <rPr>
        <sz val="11"/>
        <rFont val="Arial"/>
        <family val="2"/>
      </rPr>
      <t xml:space="preserve"> 
This checklist supports the step-by-step implementation of the Green Office system by:</t>
    </r>
    <r>
      <rPr>
        <sz val="11"/>
        <color theme="0"/>
        <rFont val="Arial"/>
        <family val="2"/>
      </rPr>
      <t xml:space="preserve">
</t>
    </r>
  </si>
  <si>
    <t>►Checking the compliance with the principles and criteria of the Green Office</t>
  </si>
  <si>
    <t xml:space="preserve">The prime purpose of the checklist is to set out the GO principles and criteria which the organisation's office activities must meet in order to identify itself as a Green Office and to apply for a GO certificate. To this end, the environmental soundness of the organisation’s activities and compliance with the GO requirements should be assessed, either independently or with the help of an expert, by answering 90 questions on the worksheet (“BEFORE”). In order to be classified as a Green Office, at least the first level criteria must be met (answer to all these questions is YES). The completed checklist shall be sent to the issuer of the certificate (EKJA) before applying for the GO certificate.   </t>
  </si>
  <si>
    <t>►Assessing the level of environmental performance of the office</t>
  </si>
  <si>
    <t>The checklist can be used to assess the level of the organisation’s environmental performance in a more general way, but also in the course of the GO implementation project, for example, by assessing the level of its environmental performance at the beginning of the GO implementation (filling in the “BEFORE” worksheet) and at the end of it (filling in the “AFTER” worksheet). The comparison results of the varying assessments are presented on the “Results” sheet. Using the checklist this way will help to assess in which areas the criteria have already been met and where the environmental performance of the office needs further improvements.</t>
  </si>
  <si>
    <t>►Identifying areas for environmental improvements and environmental impact reduction in the office</t>
  </si>
  <si>
    <t xml:space="preserve">The checklist also provides tips on environmental activities related to office activities and helps to select and plan new areas for improvement (level 2 and 3 environmental activities). To this end, it is recommended that the checklist be completed again after a certain period of time (e.g. after a few years) (using the “AFTER” worksheet).       </t>
  </si>
  <si>
    <t>Certificates of the Green Office System, including the GO certificates, are issued by the Estonian Association for Environmental Management (EKJA) (more at https://ekja.ee/et/roheline-kontor/)</t>
  </si>
  <si>
    <t>For questions about completing the checklist and for any other questions, please contact at ekja@ekja.ee.</t>
  </si>
  <si>
    <r>
      <rPr>
        <b/>
        <sz val="11"/>
        <rFont val="Arial"/>
        <family val="2"/>
      </rPr>
      <t xml:space="preserve">Green Office criteria  </t>
    </r>
    <r>
      <rPr>
        <sz val="11"/>
        <rFont val="Arial"/>
        <family val="2"/>
      </rPr>
      <t xml:space="preserve">      
Indicative levels 1, 2, 3 are set for the criteria depending on the level of difficulty of meeting the criterion. In the Green Office, at least the first level criteria must be met.                                                         </t>
    </r>
  </si>
  <si>
    <t>Green Office Checklist</t>
  </si>
  <si>
    <t>Date of completion:</t>
  </si>
  <si>
    <t>Name of organisation:</t>
  </si>
  <si>
    <t>Enter “x” in the cell that applies to your organisation. Is the criterion met in full/in part, or do you have to answer “No” this time? The answer “Not applicable” can only be selected for certain questions (when the cell is colored gray).</t>
  </si>
  <si>
    <t>Yes</t>
  </si>
  <si>
    <t>In part</t>
  </si>
  <si>
    <t>No</t>
  </si>
  <si>
    <t>Not applicable</t>
  </si>
  <si>
    <t>Clarifications and comments describing how the requirement is met</t>
  </si>
  <si>
    <t>Check</t>
  </si>
  <si>
    <t>MANAGEMENT AND EMPLOYEE ENGAGEMENT</t>
  </si>
  <si>
    <t>Leadership and responsibility</t>
  </si>
  <si>
    <t>Has the management of the organisation clearly expressed its support and does it support the implementation of the Green Office (GO) system?</t>
  </si>
  <si>
    <t>Has a coordinator and a working group responsible for office environment/sustainability activities been appointed/selected (preferably by management order or otherwise documented/approved)?</t>
  </si>
  <si>
    <t>Has the organisation prepared, documented and made available to the public its environmental and/or sustainability principles describing the environmental/sustainability commitments and goals/general objectives of the organisation's office activities?</t>
  </si>
  <si>
    <t>Has the management officially approved the environmental/sustainability principles of its office activities?</t>
  </si>
  <si>
    <t>Has the organisation set environmental/sustainability objectives/tasks related to its office activities and prepared an action plan (including at least improvements and activities for the area of environment/sustainability relating to office activities, and deadlines and responsibilities for their implementation) or has the already existing environmental action plan been regularly (once a year) reviewed and updated?</t>
  </si>
  <si>
    <t>Has the organisation identified significant environmental aspects and impacts arising from its office activities?</t>
  </si>
  <si>
    <t>Has the organisation agreed and does it keep records of the relevant metrics/data to assess the environmental performance and achievement of the objectives related to its office activities?</t>
  </si>
  <si>
    <t>Environmental/sustainability principles</t>
  </si>
  <si>
    <t>Planning of environmental activities</t>
  </si>
  <si>
    <t>Assessment and monitoring of environmental activities</t>
  </si>
  <si>
    <t>Employee engagement and communication</t>
  </si>
  <si>
    <t>Are the employees been motivated to contribute to the development of environmental/sustainability activities, including their own awareness and well-being (e.g. by granting recognition, providing further training, time resources or monetary incentives)?</t>
  </si>
  <si>
    <t>Do you have surveys for all the staff carried out regularly (e.g. once a year), focusing, among other things, on obtaining feedback on environmental/social responsibility issues?</t>
  </si>
  <si>
    <t>ENVIRONMENTAL ACTIVITIES AND MANAGEMENT OF THE OFFICE</t>
  </si>
  <si>
    <t>Does the organisation knowingly buy green products and services (this requires that the principles of green procurement and procedures for such procurement are established in the procurement procedures/guidelines)?</t>
  </si>
  <si>
    <t>Has the organisation set itself a measurable target for green procurement?</t>
  </si>
  <si>
    <t>Does the organisation purchase/procure products that also take into account sustainability criteria (social and ethical aspects and fair trade)?</t>
  </si>
  <si>
    <t xml:space="preserve">Does the organisation take into account the long-term costs incurred over the lifetime of the product (so-called life-cycle costs) and indirect environmental costs? </t>
  </si>
  <si>
    <t>Does the organisation consider acquiring certain products as a service (e.g. rental, leasing, etc.) instead of purchasing them?</t>
  </si>
  <si>
    <t>Has the organisation knowingly acquired new (i.e., innovative and not available on the market) green products and services using the principles of innovation procurement?</t>
  </si>
  <si>
    <t>Green procurement</t>
  </si>
  <si>
    <t>Energy consumption (including carbon footprint)</t>
  </si>
  <si>
    <t>Office building and indoor climate</t>
  </si>
  <si>
    <t>Green IT and office equipment</t>
  </si>
  <si>
    <t>Paper usage</t>
  </si>
  <si>
    <t>Water consumption</t>
  </si>
  <si>
    <t>Office furniture</t>
  </si>
  <si>
    <t>Waste prevention and reduction</t>
  </si>
  <si>
    <t>Cleaning</t>
  </si>
  <si>
    <t>Events</t>
  </si>
  <si>
    <t>Catering</t>
  </si>
  <si>
    <t>Mobility management</t>
  </si>
  <si>
    <t>Is the consumption of electricity and heat used in the office been measured and analysed within the organisation (at least on a yearly basis)?</t>
  </si>
  <si>
    <t>Does the office use renewable energy, for example, by buying green electricity or by producing renewable energy itself (e.g. solar panels, wind turbines, etc.)?</t>
  </si>
  <si>
    <t>Does the office have motion sensors installed in less frequently used rooms that allow lighting to be switched on and off automatically?</t>
  </si>
  <si>
    <t>Is the carbon footprint from the office's energy consumption been measured and analysed within the organisation?</t>
  </si>
  <si>
    <t>Has the target to reduce and/or compensate for the carbon footprint been set within the organisation?</t>
  </si>
  <si>
    <t>Does the office use smart energy monitoring and consumption systems?</t>
  </si>
  <si>
    <t>Has an energy audit been carried out in the office/building (e.g. by an independent expert)?</t>
  </si>
  <si>
    <t>Does the indoor climate (indoor air quality and ventilation, humidity, temperature, lights) of the office building comply with the applicable standards and regulations (measured, if necessary)? In case of few deviations, an action plan has been prepared to comply with the requirements.</t>
  </si>
  <si>
    <t>Has the office heating, ventilation and air conditioning system been set to an eco-friendly mode?</t>
  </si>
  <si>
    <t>Have you knowingly selected office plants that remove pollutants from the air?</t>
  </si>
  <si>
    <t>Has the office been built and/or the rooms been designed using special noise absorbent materials and measures?</t>
  </si>
  <si>
    <t>Does the office building have any environmental certificate/label (e.g. LEED or BREEAM)?</t>
  </si>
  <si>
    <t>Is the energy efficiency considered as one of the criteria when developing IT solutions and obtaining IT equipment and other energy-consuming devices within the organisation (e.g. equipment having Energy Star, EU Flower, two upper classes of EU energy label)?</t>
  </si>
  <si>
    <t>Do you inform/instruct employees on measures to prevent and reduce digital waste (e.g. a guideline to prevent and reduce digital waste has been prepared)?</t>
  </si>
  <si>
    <t>Has the organisation established rules and measures for the collection and storage of digital data to help prevent and reduce the resulting environmental footprint (e.g. by defining the storage period for certain data, deleting unnecessary data, files, programs, etc.)?</t>
  </si>
  <si>
    <t>Does the agreement signed by the organisation for the purchase of the IT equipment cover its maintenance and repair?</t>
  </si>
  <si>
    <t>Does the operator of the organisation's website or the server service provider act green and/or does it provide an energy efficient and carbon neutral service (e.g. holds a recognised environmental label or environmental certificate)?</t>
  </si>
  <si>
    <t>Does the organisation only purchase green (i.e., paper products produced from recycled fibres and/or eco-labelled) paper products (office paper and tissue paper products, such as toilet paper and paper towels)?</t>
  </si>
  <si>
    <t>Are the various office paper saving measures been used in workplaces (e.g. double-sided printing function, reuse of office paper sheets printed on only one side, etc.)?</t>
  </si>
  <si>
    <t>Is the “paper footprint” of staff been measured and analysed within the organisation (for example, how much office paper is used per employee per month/year)?</t>
  </si>
  <si>
    <t>Is the green printing service, i.e. a service having a recognised eco-label, been used in case of publications issued/ordered by the organisation?</t>
  </si>
  <si>
    <t>Do you favour using tap water instead of bottled water in the office?</t>
  </si>
  <si>
    <t>Is the water consumption in the office measured and analysed regularly (at least once a year)?</t>
  </si>
  <si>
    <t>Is all the new sanitary equipment (e.g. faucets, toilet bowls, showers) and water consuming equipment (e.g. dishwashers) for the organisation purchased in accordance with water saving principles (see also Green Key criteria 4.2 - 4.7, which you can find at https://www.puhkaeestis.ee/et/turismiprofessionaalile/tootearendus-ja-kvaliteet/greenkey)?</t>
  </si>
  <si>
    <t>Does the organisation use rainwater or reuse grey water (e.g. in toilets)?</t>
  </si>
  <si>
    <t>Is there an agreed principle within the organisation on what to do with the furniture after its useful life has ended (including, if possible, sending for re-use)?</t>
  </si>
  <si>
    <t>Do you prefer reuse when purchasing office furniture?</t>
  </si>
  <si>
    <t>Do you consider green principles when purchasing office furniture (e.g. furniture must be made of green materials or must have an eco-label)?</t>
  </si>
  <si>
    <t>Have the waste collection containers/bins been marked with labels that are clear and comprehensible to all (multilingual, if applicable)?</t>
  </si>
  <si>
    <t>Are the employees in the office been regularly informed/instructed about the arrangements for waste reduction, reuse and selective collection of waste in the office?</t>
  </si>
  <si>
    <t>Is the implementation of waste reduction and selective waste collection measures and enforcement of approved procedures also periodically monitored?</t>
  </si>
  <si>
    <t>Is there a separate collection in place for hazardous waste (e.g. batteries and accumulators, chemical residues, daylight and energy saving lamps, etc.)?</t>
  </si>
  <si>
    <t>In addition to hazardous waste, is there a separate collection in place for used electrical and electronic equipment?</t>
  </si>
  <si>
    <t>Is the waste generation and the rate of selective collection been monitored and analysed periodically (at least on an annual basis) within the organisation?</t>
  </si>
  <si>
    <t>Is there a separate collection in place for packaging waste?</t>
  </si>
  <si>
    <t>Is there a separate collection in place for bio/food waste?</t>
  </si>
  <si>
    <t>Are there any measures in place in the office to prevent and reduce waste generation and to support the circular economy (e.g. avoiding the purchase of overpackaged products, preferring products made from safer materials, avoiding the purchase of battery-powered equipment)?</t>
  </si>
  <si>
    <t>Are there any measures in place to reuse the products (e.g. using reusable tableware and cups, preferring fillable toner cartridges etc. over disposable, using refillable writing utensils, reuse of packaging, purchasing used furniture, etc.)?</t>
  </si>
  <si>
    <t>Are the employees in the office incentivised to reduce waste generation by organising, for example, waste management campaigns and competitions? Have any such events been held over the past year?</t>
  </si>
  <si>
    <t>Do you use innovative waste recycling solutions (e.g. growing mushrooms in coffee grounds, composting of food waste on site using fermentation activating bacteria, use of bio-waste in local biogas production, etc. innovative)?</t>
  </si>
  <si>
    <t>Are the relevant green cleaning activities/procurement criteria followed when purchasing cleaning activities or cleaning services (e.g. use of eco-friendly and safer cleaning products, monitoring of the amount of cleaning products used and taking water saving measures)?</t>
  </si>
  <si>
    <t>Do you periodically check the compliance of cleaners' activities with the agreed environmental/operational criteria (e.g. taking water saving measures, correct handling of waste collected selectively, etc.)?</t>
  </si>
  <si>
    <t>Do you inform event participants about how they can contribute to the success of green events?</t>
  </si>
  <si>
    <t>Do you avoid handouts in paper form at events organized by the organisation (using all possible eco-friendly means of communication, e.g. e-solutions)?</t>
  </si>
  <si>
    <t>Has the organisation prepared and does it use environmental principles when organizing various events (e.g. checklist of aspects to be followed both when organising events themselves and when outsourcing them)?</t>
  </si>
  <si>
    <t>Does the food served by the organisation to its own employees, including at events organised by the organisation, contain fresh and seasonal foodstuffs and beverages?</t>
  </si>
  <si>
    <t>Does the food served by the organisation to its own employees, including at events organised by the organisation, contain local (Estonian) foodstuffs and beverages?</t>
  </si>
  <si>
    <t>Does the food served by the organisation to its own employees, including at events organised by the organisation, contain foodstuffs and beverages from fair trade (carrying Fair Trade label)?</t>
  </si>
  <si>
    <t>Does the food served by the organisation to its own employees, including at events organised by the organisation, contain foodstuffs and beverages produced using organic farming?</t>
  </si>
  <si>
    <t>Does the organisation encourage green mobility among its employees, e.g. by providing information on the availability of public transport (incl. compensation for public transport costs), creating the possibility for employees to go to work by bike (washing facilities, availability of bicycle parking area/storage place), etc.?</t>
  </si>
  <si>
    <t>Is it possible for employees to hold video conferences/meetings in order to cut the number of (longer) work trips?</t>
  </si>
  <si>
    <t>Does the organisation have principles and procedures prepared for sustainable mobility (objectives include, for example, reducing the environmental impact of work trips and commuting to and from work; improving health; cost savings)?</t>
  </si>
  <si>
    <t>Have the employees been purchased/lent or granted for use for their work trips light-duty vehicles, such as bicycles, electric scooters?</t>
  </si>
  <si>
    <t>Has the organisation introduced a measuring and offsetting of the carbon footprint resulting from the business trips of its staff?</t>
  </si>
  <si>
    <r>
      <t>Are the principles of environmental protection (including fuel consumption and CO</t>
    </r>
    <r>
      <rPr>
        <vertAlign val="subscript"/>
        <sz val="10"/>
        <color rgb="FF000000"/>
        <rFont val="Arial"/>
        <family val="2"/>
        <charset val="186"/>
      </rPr>
      <t>2</t>
    </r>
    <r>
      <rPr>
        <sz val="10"/>
        <color rgb="FF000000"/>
        <rFont val="Arial"/>
        <family val="2"/>
        <charset val="238"/>
      </rPr>
      <t xml:space="preserve"> emissions) been followed when purchasing vehicles?</t>
    </r>
  </si>
  <si>
    <t>SOCIAL RESPONSIBILITY</t>
  </si>
  <si>
    <t>Occupational health and safety</t>
  </si>
  <si>
    <t>Equal treatment</t>
  </si>
  <si>
    <t>Has an up-to-date risk assessment been carried out within the organisation, its results documented and an action plan prepared to reduce risks to health and safety at work?</t>
  </si>
  <si>
    <t>Has a working environment representative(s) been appointed within the organisation?</t>
  </si>
  <si>
    <t>Have relevant occupational health and safety guidelines been prepared and communicated to staff?</t>
  </si>
  <si>
    <t>Do all the employees regularly undergo medical examinations (preferably in every two, minimum every three years according to law) paid for by the employer?</t>
  </si>
  <si>
    <t>Are all the workstations equipped with ergonomic, compliant, technically sound and regularly maintained work equipment (including furniture and IT equipment/monitors)?</t>
  </si>
  <si>
    <t>Does the organisation motivate and support (by at least partially compensating) the fitness and health enhancing activities of its employees (e.g. yoga classes, gym membership card, etc.)?</t>
  </si>
  <si>
    <t>Does the office have a separate rest room (a special room to spend rest breaks)? It should have a calm and relaxing atmosphere and be equipped with at least few comfortable chairs, yoga mats and a bed, among other things.</t>
  </si>
  <si>
    <t>Has the organisation found ways to involve and motivate its employees to participate actively in health-related issues, for example, by organising thematic campaigns and competitions?</t>
  </si>
  <si>
    <t>Has the organisation implemented measures to ensure equal treatment (e.g. in hiring, staff management, data collection and processing, shaping the organisation's culture and identity) and to avoid discrimination on grounds of race, ethnic origin, religion, sex, sexual orientation, age or disability, including by setting out in the internal rules the rights and obligations of the employee and employer with regard to equal treatment and informing employees in this regard?</t>
  </si>
  <si>
    <t>Do the internal rules of the organisation specify who is the contact person on equal treatment issues and is there a procedure put in place on how to act if the employee believes he or she has been discriminated against?</t>
  </si>
  <si>
    <t>Does the organisation have measures in place to support reconciliation of work and family life (e.g. have assessed possibilities and needs to change work arrangements, flexible working hours or possibility to work from home)?</t>
  </si>
  <si>
    <t>Have measures been taken within the organisation to enable the disabled person to access the workplace, participate in work and get promoted?</t>
  </si>
  <si>
    <t xml:space="preserve">Number of responses “In full, “In part”, “No” and “Not applicable”: </t>
  </si>
  <si>
    <t>Questions answered (90 questions in total):</t>
  </si>
  <si>
    <t>Maximum score</t>
  </si>
  <si>
    <t>Total points received</t>
  </si>
  <si>
    <t>Total</t>
  </si>
  <si>
    <t>Percentage of maximum</t>
  </si>
  <si>
    <t>Do all the employees (including new employees joining the organisation) regularly receive information on the organisation's environmental/sustainability principles, objectives and green/social procedures and instructions?</t>
  </si>
  <si>
    <t>Has the green code of conduct for staff (the so-called “Guidelines for a Green Office employee”) been prepared and is it available to all staff?</t>
  </si>
  <si>
    <t>Are the employees involved in the development of objectives and other environmental/sustainability decisionmaking?</t>
  </si>
  <si>
    <t>Has a possibility been created for all employees to submit proposals and comments to improve the organisation's activities/operations (including environmental and social activities)?</t>
  </si>
  <si>
    <t>Is there an approved procedure/guideline for energy saving (including instructions for energy saving in office premises) in place within the organisation (this may be part of the “Guidelines for a Green Office employee”)?</t>
  </si>
  <si>
    <t>When discarding electronic equipment and parts thereof (including servers, computers, laptops, monitors, display devices, printer cartridges and accessories such as headphones, microphones, computer mice), do you have them collected in the office, reused or given for reuse, if possible, or ensure that they are properly treated as waste (handed over to the relevant company)?</t>
  </si>
  <si>
    <t>Is the separate collection of municipal waste ensured in the office premises (in addition to mixed municipal waste, as a minimum, separate collection of paper and cardboard must be ensured)?</t>
  </si>
  <si>
    <t>Do you have training/information events arranged for staff aimed at raising environmental awareness (or are they planned in the action plan)?</t>
  </si>
  <si>
    <t>Has the organisation introduced a measuring of the carbon footprint resulting from the business trips of its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</si>
</sst>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1">
    <font>
      <sz val="10"/>
      <color rgb="FF000000"/>
      <name val="Arial"/>
    </font>
    <font>
      <sz val="10"/>
      <color rgb="FF000000"/>
      <name val="Arial"/>
      <family val="2"/>
      <charset val="238"/>
    </font>
    <font>
      <b/>
      <sz val="12"/>
      <color rgb="FF000000"/>
      <name val="Arial"/>
      <family val="2"/>
      <charset val="238"/>
    </font>
    <font>
      <sz val="10"/>
      <color rgb="FF000000"/>
      <name val="Arial"/>
      <family val="2"/>
      <charset val="238"/>
    </font>
    <font>
      <sz val="10"/>
      <color rgb="FF000000"/>
      <name val="Arial"/>
      <family val="2"/>
      <charset val="238"/>
    </font>
    <font>
      <sz val="10"/>
      <color rgb="FF000000"/>
      <name val="Arial"/>
      <family val="2"/>
      <charset val="238"/>
    </font>
    <font>
      <sz val="10"/>
      <color rgb="FF000000"/>
      <name val="Arial"/>
      <family val="2"/>
      <charset val="238"/>
    </font>
    <font>
      <sz val="8"/>
      <color rgb="FF000000"/>
      <name val="Arial"/>
      <family val="2"/>
      <charset val="238"/>
    </font>
    <font>
      <sz val="10"/>
      <color rgb="FF000000"/>
      <name val="Arial"/>
      <family val="2"/>
      <charset val="238"/>
    </font>
    <font>
      <sz val="10"/>
      <color rgb="FF000000"/>
      <name val="Arial"/>
      <family val="2"/>
      <charset val="238"/>
    </font>
    <font>
      <b/>
      <sz val="12"/>
      <color rgb="FF000000"/>
      <name val="Arial"/>
      <family val="2"/>
      <charset val="238"/>
    </font>
    <font>
      <b/>
      <sz val="10"/>
      <color rgb="FF000000"/>
      <name val="Arial"/>
      <family val="2"/>
      <charset val="238"/>
    </font>
    <font>
      <sz val="10"/>
      <color rgb="FF000000"/>
      <name val="Arial"/>
      <family val="2"/>
      <charset val="238"/>
    </font>
    <font>
      <sz val="8"/>
      <color rgb="FF000000"/>
      <name val="Arial"/>
      <family val="2"/>
      <charset val="238"/>
    </font>
    <font>
      <sz val="10"/>
      <color rgb="FF000000"/>
      <name val="Arial"/>
      <family val="2"/>
      <charset val="238"/>
    </font>
    <font>
      <sz val="10"/>
      <color rgb="FF000000"/>
      <name val="Arial"/>
      <family val="2"/>
      <charset val="238"/>
    </font>
    <font>
      <sz val="12"/>
      <color rgb="FF000000"/>
      <name val="Arial"/>
      <family val="2"/>
      <charset val="238"/>
    </font>
    <font>
      <sz val="10"/>
      <color rgb="FF000000"/>
      <name val="Arial"/>
      <family val="2"/>
      <charset val="238"/>
    </font>
    <font>
      <b/>
      <sz val="10"/>
      <color rgb="FF000000"/>
      <name val="Arial"/>
      <family val="2"/>
      <charset val="238"/>
    </font>
    <font>
      <sz val="10"/>
      <color rgb="FF000000"/>
      <name val="Arial"/>
      <family val="2"/>
      <charset val="238"/>
    </font>
    <font>
      <b/>
      <sz val="10"/>
      <color rgb="FF000000"/>
      <name val="Arial"/>
      <family val="2"/>
      <charset val="238"/>
    </font>
    <font>
      <b/>
      <sz val="10"/>
      <color theme="0"/>
      <name val="Arial"/>
      <family val="2"/>
      <charset val="238"/>
    </font>
    <font>
      <sz val="10"/>
      <color theme="0"/>
      <name val="Arial"/>
      <family val="2"/>
      <charset val="238"/>
    </font>
    <font>
      <sz val="10"/>
      <color rgb="FF000000"/>
      <name val="Arial"/>
      <family val="2"/>
      <charset val="238"/>
    </font>
    <font>
      <b/>
      <sz val="14"/>
      <color theme="9" tint="-0.249977111117893"/>
      <name val="Arial"/>
      <family val="2"/>
      <charset val="238"/>
    </font>
    <font>
      <b/>
      <sz val="16"/>
      <name val="Arial"/>
      <family val="2"/>
      <charset val="238"/>
    </font>
    <font>
      <b/>
      <sz val="16"/>
      <color rgb="FF000000"/>
      <name val="Arial"/>
      <family val="2"/>
      <charset val="238"/>
    </font>
    <font>
      <b/>
      <sz val="20"/>
      <color rgb="FF000000"/>
      <name val="Arial"/>
      <family val="2"/>
      <charset val="238"/>
    </font>
    <font>
      <i/>
      <sz val="8"/>
      <color theme="0" tint="-0.499984740745262"/>
      <name val="Arial"/>
      <family val="2"/>
      <charset val="238"/>
    </font>
    <font>
      <b/>
      <sz val="16"/>
      <color theme="0"/>
      <name val="Arial"/>
      <family val="2"/>
      <charset val="238"/>
    </font>
    <font>
      <b/>
      <sz val="18"/>
      <color theme="0"/>
      <name val="Arial"/>
      <family val="2"/>
      <charset val="238"/>
    </font>
    <font>
      <b/>
      <sz val="24"/>
      <color theme="0"/>
      <name val="Arial"/>
      <family val="2"/>
      <charset val="238"/>
    </font>
    <font>
      <sz val="16"/>
      <color theme="0"/>
      <name val="Arial"/>
      <family val="2"/>
      <charset val="238"/>
    </font>
    <font>
      <b/>
      <u/>
      <sz val="16"/>
      <color theme="0"/>
      <name val="Arial"/>
      <family val="2"/>
      <charset val="238"/>
    </font>
    <font>
      <u/>
      <sz val="8"/>
      <color theme="10"/>
      <name val="Arial"/>
      <family val="2"/>
      <charset val="238"/>
    </font>
    <font>
      <sz val="10"/>
      <name val="Arial"/>
      <family val="2"/>
      <charset val="238"/>
    </font>
    <font>
      <b/>
      <sz val="14"/>
      <name val="Arial"/>
      <family val="2"/>
      <charset val="238"/>
    </font>
    <font>
      <b/>
      <sz val="12"/>
      <name val="Arial"/>
      <family val="2"/>
      <charset val="238"/>
    </font>
    <font>
      <sz val="9"/>
      <color indexed="81"/>
      <name val="Tahoma"/>
      <family val="2"/>
      <charset val="186"/>
    </font>
    <font>
      <b/>
      <sz val="10"/>
      <name val="Arial"/>
      <family val="2"/>
      <charset val="186"/>
    </font>
    <font>
      <b/>
      <sz val="10"/>
      <color rgb="FF000000"/>
      <name val="Arial"/>
      <family val="2"/>
    </font>
    <font>
      <b/>
      <sz val="11"/>
      <color rgb="FF000000"/>
      <name val="Arial"/>
      <family val="2"/>
    </font>
    <font>
      <b/>
      <sz val="12"/>
      <color rgb="FF000000"/>
      <name val="Arial"/>
      <family val="2"/>
    </font>
    <font>
      <sz val="36"/>
      <color rgb="FF000000"/>
      <name val="Arial"/>
      <family val="2"/>
      <charset val="238"/>
    </font>
    <font>
      <sz val="9"/>
      <color indexed="81"/>
      <name val="Tahoma"/>
      <family val="2"/>
    </font>
    <font>
      <sz val="16"/>
      <color rgb="FF000000"/>
      <name val="Arial"/>
      <family val="2"/>
    </font>
    <font>
      <sz val="10"/>
      <color rgb="FF000000"/>
      <name val="Arial"/>
      <family val="2"/>
    </font>
    <font>
      <sz val="11"/>
      <color rgb="FF000000"/>
      <name val="Arial"/>
      <family val="2"/>
    </font>
    <font>
      <sz val="11"/>
      <color theme="0"/>
      <name val="Arial"/>
      <family val="2"/>
    </font>
    <font>
      <sz val="11"/>
      <name val="Arial"/>
      <family val="2"/>
    </font>
    <font>
      <b/>
      <sz val="20"/>
      <name val="Arial"/>
      <family val="2"/>
      <charset val="238"/>
    </font>
    <font>
      <i/>
      <sz val="10"/>
      <color rgb="FF000000"/>
      <name val="Arial"/>
      <family val="2"/>
    </font>
    <font>
      <sz val="10"/>
      <color theme="1"/>
      <name val="Arial"/>
      <family val="2"/>
      <charset val="238"/>
    </font>
    <font>
      <sz val="12"/>
      <color theme="1"/>
      <name val="Arial"/>
      <family val="2"/>
      <charset val="238"/>
    </font>
    <font>
      <sz val="8"/>
      <color theme="1"/>
      <name val="Arial"/>
      <family val="2"/>
      <charset val="238"/>
    </font>
    <font>
      <b/>
      <sz val="14"/>
      <color theme="1"/>
      <name val="Arial"/>
      <family val="2"/>
      <charset val="238"/>
    </font>
    <font>
      <b/>
      <sz val="12"/>
      <color theme="1"/>
      <name val="Arial"/>
      <family val="2"/>
      <charset val="238"/>
    </font>
    <font>
      <b/>
      <sz val="10"/>
      <color rgb="FF000000"/>
      <name val="Arial"/>
      <family val="2"/>
      <charset val="186"/>
    </font>
    <font>
      <b/>
      <sz val="11"/>
      <color theme="1"/>
      <name val="Arial"/>
      <family val="2"/>
    </font>
    <font>
      <b/>
      <sz val="9"/>
      <name val="Arial"/>
      <family val="2"/>
    </font>
    <font>
      <sz val="9"/>
      <name val="Arial"/>
      <family val="2"/>
    </font>
    <font>
      <sz val="10"/>
      <name val="Arial"/>
      <family val="2"/>
    </font>
    <font>
      <b/>
      <sz val="28"/>
      <name val="Arial"/>
      <family val="2"/>
    </font>
    <font>
      <b/>
      <i/>
      <sz val="14"/>
      <color theme="1" tint="0.249977111117893"/>
      <name val="Arial"/>
      <family val="2"/>
    </font>
    <font>
      <b/>
      <sz val="11"/>
      <name val="Arial"/>
      <family val="2"/>
    </font>
    <font>
      <b/>
      <sz val="22"/>
      <name val="Arial"/>
      <family val="2"/>
    </font>
    <font>
      <sz val="10"/>
      <color rgb="FF000000"/>
      <name val="Calibri (Body)"/>
    </font>
    <font>
      <b/>
      <sz val="18"/>
      <color theme="0"/>
      <name val="Arial"/>
      <family val="2"/>
    </font>
    <font>
      <sz val="10"/>
      <color theme="1"/>
      <name val="Arial"/>
      <family val="2"/>
    </font>
    <font>
      <sz val="12"/>
      <color theme="1"/>
      <name val="Arial"/>
      <family val="2"/>
    </font>
    <font>
      <vertAlign val="subscript"/>
      <sz val="10"/>
      <color rgb="FF000000"/>
      <name val="Arial"/>
      <family val="2"/>
      <charset val="186"/>
    </font>
  </fonts>
  <fills count="12">
    <fill>
      <patternFill patternType="none"/>
    </fill>
    <fill>
      <patternFill patternType="gray125"/>
    </fill>
    <fill>
      <patternFill patternType="solid">
        <fgColor rgb="FFC0C0C0"/>
        <bgColor indexed="64"/>
      </patternFill>
    </fill>
    <fill>
      <patternFill patternType="solid">
        <fgColor rgb="FFC0C0C0"/>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1"/>
        <bgColor indexed="64"/>
      </patternFill>
    </fill>
    <fill>
      <patternFill patternType="solid">
        <fgColor rgb="FFCCFF99"/>
        <bgColor indexed="64"/>
      </patternFill>
    </fill>
    <fill>
      <patternFill patternType="solid">
        <fgColor rgb="FFB5E1BA"/>
        <bgColor indexed="64"/>
      </patternFill>
    </fill>
    <fill>
      <patternFill patternType="solid">
        <fgColor rgb="FFDBF1DE"/>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4" fillId="0" borderId="0" applyNumberFormat="0" applyFill="0" applyBorder="0" applyAlignment="0" applyProtection="0">
      <alignment vertical="top"/>
      <protection locked="0"/>
    </xf>
  </cellStyleXfs>
  <cellXfs count="206">
    <xf numFmtId="0" fontId="0" fillId="0" borderId="0" xfId="0" applyAlignment="1">
      <alignment wrapText="1"/>
    </xf>
    <xf numFmtId="0" fontId="5" fillId="0" borderId="0" xfId="0" applyFont="1" applyAlignment="1">
      <alignment vertical="top" wrapText="1"/>
    </xf>
    <xf numFmtId="0" fontId="19" fillId="0" borderId="0" xfId="0" applyFont="1" applyAlignment="1">
      <alignment horizontal="center" vertical="top" wrapText="1"/>
    </xf>
    <xf numFmtId="0" fontId="15" fillId="0" borderId="0" xfId="0" applyFont="1" applyAlignment="1">
      <alignment horizontal="left" vertical="top" wrapText="1"/>
    </xf>
    <xf numFmtId="0" fontId="20" fillId="0" borderId="0" xfId="0" applyFont="1" applyAlignment="1">
      <alignment vertical="top" wrapText="1"/>
    </xf>
    <xf numFmtId="0" fontId="14" fillId="0" borderId="0" xfId="0" applyFont="1" applyAlignment="1">
      <alignment horizontal="center" vertical="top"/>
    </xf>
    <xf numFmtId="0" fontId="12" fillId="0" borderId="0" xfId="0" applyFont="1" applyAlignment="1">
      <alignment horizontal="left" vertical="top"/>
    </xf>
    <xf numFmtId="0" fontId="21" fillId="5" borderId="0" xfId="0" applyFont="1" applyFill="1" applyAlignment="1">
      <alignment horizontal="center" vertical="top" wrapText="1"/>
    </xf>
    <xf numFmtId="0" fontId="9" fillId="0" borderId="5" xfId="0" applyFont="1" applyBorder="1" applyAlignment="1">
      <alignment horizontal="center" vertical="top" wrapText="1"/>
    </xf>
    <xf numFmtId="0" fontId="8" fillId="0" borderId="4" xfId="0" applyFont="1" applyBorder="1" applyAlignment="1">
      <alignment horizontal="left" vertical="top" wrapText="1"/>
    </xf>
    <xf numFmtId="0" fontId="18" fillId="0" borderId="6" xfId="0" applyFont="1" applyBorder="1" applyAlignment="1">
      <alignment vertical="top" wrapText="1"/>
    </xf>
    <xf numFmtId="0" fontId="16" fillId="0" borderId="0" xfId="0" applyFont="1" applyAlignment="1">
      <alignment vertical="center" wrapText="1"/>
    </xf>
    <xf numFmtId="0" fontId="25" fillId="0" borderId="0" xfId="0" applyFont="1" applyAlignment="1">
      <alignment vertical="top" wrapText="1"/>
    </xf>
    <xf numFmtId="0" fontId="1" fillId="6" borderId="8" xfId="0" applyFont="1" applyFill="1" applyBorder="1" applyAlignment="1" applyProtection="1">
      <alignment horizontal="center" vertical="center" wrapText="1"/>
      <protection locked="0"/>
    </xf>
    <xf numFmtId="0" fontId="25" fillId="5" borderId="0" xfId="0" applyFont="1" applyFill="1" applyAlignment="1">
      <alignment vertical="top" wrapText="1"/>
    </xf>
    <xf numFmtId="0" fontId="4" fillId="5" borderId="0" xfId="0" applyFont="1" applyFill="1" applyAlignment="1">
      <alignment horizontal="center" vertical="top"/>
    </xf>
    <xf numFmtId="0" fontId="17" fillId="5" borderId="9" xfId="0" applyFont="1" applyFill="1" applyBorder="1" applyAlignment="1">
      <alignment vertical="top" wrapText="1"/>
    </xf>
    <xf numFmtId="0" fontId="14" fillId="5" borderId="0" xfId="0" applyFont="1" applyFill="1" applyAlignment="1">
      <alignment horizontal="center" vertical="top"/>
    </xf>
    <xf numFmtId="0" fontId="6" fillId="5" borderId="0" xfId="0" applyFont="1" applyFill="1" applyAlignment="1">
      <alignment horizontal="left" vertical="top"/>
    </xf>
    <xf numFmtId="0" fontId="13" fillId="5" borderId="0" xfId="0" applyFont="1" applyFill="1" applyAlignment="1">
      <alignment horizontal="center" vertical="top" wrapText="1"/>
    </xf>
    <xf numFmtId="0" fontId="19" fillId="5" borderId="0" xfId="0" applyFont="1" applyFill="1" applyAlignment="1">
      <alignment horizontal="center" vertical="top" wrapText="1"/>
    </xf>
    <xf numFmtId="0" fontId="15" fillId="5" borderId="0" xfId="0" applyFont="1" applyFill="1" applyAlignment="1">
      <alignment horizontal="left" vertical="top" wrapText="1"/>
    </xf>
    <xf numFmtId="0" fontId="20" fillId="5" borderId="0" xfId="0" applyFont="1" applyFill="1" applyAlignment="1">
      <alignment vertical="top" wrapText="1"/>
    </xf>
    <xf numFmtId="0" fontId="19" fillId="0" borderId="0" xfId="0" applyFont="1" applyAlignment="1">
      <alignment horizontal="center" vertical="center" wrapText="1"/>
    </xf>
    <xf numFmtId="0" fontId="9" fillId="0" borderId="6" xfId="0" applyFont="1" applyBorder="1" applyAlignment="1">
      <alignment horizontal="center" vertical="center" wrapText="1"/>
    </xf>
    <xf numFmtId="0" fontId="13" fillId="5" borderId="0" xfId="0" applyFont="1" applyFill="1" applyAlignment="1">
      <alignment horizontal="center" vertical="center" wrapText="1"/>
    </xf>
    <xf numFmtId="0" fontId="19" fillId="5" borderId="0" xfId="0" applyFont="1" applyFill="1" applyAlignment="1">
      <alignment horizontal="center" vertical="center" wrapText="1"/>
    </xf>
    <xf numFmtId="0" fontId="24" fillId="5" borderId="0" xfId="0" applyFont="1" applyFill="1" applyAlignment="1">
      <alignment vertical="top" wrapText="1"/>
    </xf>
    <xf numFmtId="0" fontId="3" fillId="0" borderId="0" xfId="0" applyFont="1" applyAlignment="1">
      <alignment horizontal="center" vertical="top" wrapText="1"/>
    </xf>
    <xf numFmtId="0" fontId="1" fillId="6" borderId="11" xfId="0" applyFont="1" applyFill="1" applyBorder="1" applyAlignment="1" applyProtection="1">
      <alignment horizontal="center" vertical="center" wrapText="1"/>
      <protection locked="0"/>
    </xf>
    <xf numFmtId="0" fontId="22" fillId="5" borderId="0" xfId="0" applyFont="1" applyFill="1" applyAlignment="1">
      <alignment horizontal="center" vertical="center" wrapText="1"/>
    </xf>
    <xf numFmtId="0" fontId="26" fillId="5" borderId="0" xfId="0" applyFont="1" applyFill="1" applyAlignment="1">
      <alignment vertical="center" wrapText="1"/>
    </xf>
    <xf numFmtId="0" fontId="1" fillId="5" borderId="8" xfId="0" applyFont="1" applyFill="1" applyBorder="1" applyAlignment="1">
      <alignment vertical="center" wrapText="1"/>
    </xf>
    <xf numFmtId="0" fontId="1" fillId="0" borderId="8" xfId="0" applyFont="1" applyBorder="1" applyAlignment="1">
      <alignment vertical="center" wrapText="1"/>
    </xf>
    <xf numFmtId="0" fontId="2" fillId="0" borderId="10" xfId="0" applyFont="1" applyBorder="1" applyAlignment="1">
      <alignment horizontal="left" vertical="center" wrapText="1"/>
    </xf>
    <xf numFmtId="0" fontId="35" fillId="0" borderId="0" xfId="0" applyFont="1" applyAlignment="1">
      <alignment wrapText="1"/>
    </xf>
    <xf numFmtId="0" fontId="35" fillId="0" borderId="0" xfId="0" applyFont="1" applyAlignment="1">
      <alignment vertical="top" wrapText="1"/>
    </xf>
    <xf numFmtId="0" fontId="35" fillId="0" borderId="0" xfId="0" applyFont="1" applyAlignment="1">
      <alignment horizontal="center" vertical="center" wrapText="1"/>
    </xf>
    <xf numFmtId="0" fontId="36" fillId="0" borderId="0" xfId="0" applyFont="1" applyAlignment="1">
      <alignment horizontal="center" vertical="center"/>
    </xf>
    <xf numFmtId="0" fontId="35" fillId="0" borderId="0" xfId="0" applyFont="1" applyAlignment="1">
      <alignment horizontal="center" vertical="top" wrapText="1"/>
    </xf>
    <xf numFmtId="0" fontId="2" fillId="0" borderId="10" xfId="0" applyFont="1" applyBorder="1" applyAlignment="1">
      <alignment horizontal="center" vertical="center" wrapText="1"/>
    </xf>
    <xf numFmtId="0" fontId="41" fillId="0" borderId="8" xfId="0" applyFont="1" applyBorder="1" applyAlignment="1">
      <alignment horizontal="center" vertical="center" wrapText="1"/>
    </xf>
    <xf numFmtId="0" fontId="1" fillId="5" borderId="8" xfId="0" applyFont="1" applyFill="1" applyBorder="1" applyAlignment="1">
      <alignment horizontal="left" vertical="center" wrapText="1"/>
    </xf>
    <xf numFmtId="0" fontId="55" fillId="0" borderId="0" xfId="0" applyFont="1" applyAlignment="1">
      <alignment vertical="center"/>
    </xf>
    <xf numFmtId="0" fontId="52" fillId="0" borderId="0" xfId="0" applyFont="1" applyAlignment="1">
      <alignment horizontal="center" vertical="top" wrapText="1"/>
    </xf>
    <xf numFmtId="0" fontId="52" fillId="5" borderId="0" xfId="0" applyFont="1" applyFill="1" applyAlignment="1">
      <alignment horizontal="center" vertical="top"/>
    </xf>
    <xf numFmtId="0" fontId="52" fillId="0" borderId="2" xfId="0" applyFont="1" applyBorder="1" applyAlignment="1">
      <alignment horizontal="center" vertical="top" wrapText="1"/>
    </xf>
    <xf numFmtId="2" fontId="52" fillId="7" borderId="9" xfId="0" applyNumberFormat="1" applyFont="1" applyFill="1" applyBorder="1" applyAlignment="1">
      <alignment horizontal="center" vertical="center" wrapText="1"/>
    </xf>
    <xf numFmtId="0" fontId="54" fillId="5" borderId="0" xfId="0" applyFont="1" applyFill="1" applyAlignment="1">
      <alignment horizontal="center" vertical="top" wrapText="1"/>
    </xf>
    <xf numFmtId="0" fontId="52" fillId="5" borderId="0" xfId="0" applyFont="1" applyFill="1" applyAlignment="1">
      <alignment horizontal="center" vertical="top" wrapText="1"/>
    </xf>
    <xf numFmtId="0" fontId="55" fillId="5" borderId="0" xfId="0" applyFont="1" applyFill="1" applyAlignment="1">
      <alignment vertical="top" wrapText="1"/>
    </xf>
    <xf numFmtId="2" fontId="52" fillId="7" borderId="2" xfId="0" applyNumberFormat="1" applyFont="1" applyFill="1" applyBorder="1" applyAlignment="1">
      <alignment horizontal="center" vertical="top" wrapText="1"/>
    </xf>
    <xf numFmtId="0" fontId="41" fillId="0" borderId="3" xfId="0" applyFont="1" applyBorder="1" applyAlignment="1">
      <alignment horizontal="center" vertical="center" wrapText="1"/>
    </xf>
    <xf numFmtId="0" fontId="1" fillId="8" borderId="3" xfId="0" applyFont="1" applyFill="1" applyBorder="1" applyAlignment="1">
      <alignment horizontal="center" vertical="center" wrapText="1"/>
    </xf>
    <xf numFmtId="0" fontId="52" fillId="0" borderId="0" xfId="0" applyFont="1" applyAlignment="1">
      <alignment wrapText="1"/>
    </xf>
    <xf numFmtId="0" fontId="52" fillId="0" borderId="0" xfId="0" applyFont="1" applyAlignment="1">
      <alignment vertical="top" wrapText="1"/>
    </xf>
    <xf numFmtId="0" fontId="52" fillId="5" borderId="0" xfId="0" applyFont="1" applyFill="1" applyAlignment="1">
      <alignment wrapText="1"/>
    </xf>
    <xf numFmtId="0" fontId="17" fillId="5" borderId="0" xfId="0" applyFont="1" applyFill="1" applyAlignment="1">
      <alignment vertical="top" wrapText="1"/>
    </xf>
    <xf numFmtId="0" fontId="2" fillId="5" borderId="0" xfId="0" applyFont="1" applyFill="1" applyAlignment="1">
      <alignment horizontal="right" vertical="center" wrapText="1"/>
    </xf>
    <xf numFmtId="0" fontId="2" fillId="5" borderId="0" xfId="0" applyFont="1" applyFill="1" applyAlignment="1">
      <alignment horizontal="center" vertical="center" wrapText="1"/>
    </xf>
    <xf numFmtId="0" fontId="0" fillId="5" borderId="0" xfId="0" applyFill="1" applyAlignment="1">
      <alignment wrapText="1"/>
    </xf>
    <xf numFmtId="0" fontId="11" fillId="3" borderId="10" xfId="0" applyFont="1" applyFill="1" applyBorder="1" applyAlignment="1">
      <alignment horizontal="center" vertical="top" wrapText="1"/>
    </xf>
    <xf numFmtId="0" fontId="11" fillId="4" borderId="12" xfId="0" applyFont="1" applyFill="1" applyBorder="1" applyAlignment="1">
      <alignment horizontal="center" vertical="top" wrapText="1"/>
    </xf>
    <xf numFmtId="0" fontId="52" fillId="7" borderId="8" xfId="0" applyFont="1" applyFill="1" applyBorder="1" applyAlignment="1">
      <alignment horizontal="center" vertical="top" wrapText="1"/>
    </xf>
    <xf numFmtId="0" fontId="58" fillId="0" borderId="8" xfId="0" applyFont="1" applyBorder="1" applyAlignment="1">
      <alignment horizontal="center" vertical="center" wrapText="1"/>
    </xf>
    <xf numFmtId="0" fontId="53" fillId="0" borderId="8" xfId="0" applyFont="1" applyBorder="1" applyAlignment="1" applyProtection="1">
      <alignment vertical="center" wrapText="1"/>
      <protection locked="0"/>
    </xf>
    <xf numFmtId="164" fontId="60" fillId="0" borderId="0" xfId="0" applyNumberFormat="1" applyFont="1" applyAlignment="1">
      <alignment horizontal="center" vertical="center"/>
    </xf>
    <xf numFmtId="164" fontId="60" fillId="0" borderId="0" xfId="0" applyNumberFormat="1"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wrapText="1"/>
    </xf>
    <xf numFmtId="164" fontId="61" fillId="0" borderId="0" xfId="0" applyNumberFormat="1" applyFont="1" applyAlignment="1">
      <alignment wrapText="1"/>
    </xf>
    <xf numFmtId="0" fontId="61" fillId="0" borderId="0" xfId="0" applyFont="1" applyAlignment="1">
      <alignment wrapText="1"/>
    </xf>
    <xf numFmtId="0" fontId="62" fillId="0" borderId="0" xfId="0" applyFont="1" applyAlignment="1">
      <alignment vertical="center" wrapText="1"/>
    </xf>
    <xf numFmtId="164" fontId="59" fillId="0" borderId="0" xfId="0" applyNumberFormat="1" applyFont="1" applyAlignment="1">
      <alignment horizontal="center" vertical="center"/>
    </xf>
    <xf numFmtId="0" fontId="60" fillId="0" borderId="0" xfId="0" applyFont="1" applyAlignment="1">
      <alignment vertical="top" wrapText="1"/>
    </xf>
    <xf numFmtId="164" fontId="61" fillId="0" borderId="0" xfId="0" applyNumberFormat="1" applyFont="1" applyAlignment="1">
      <alignment vertical="top" wrapText="1"/>
    </xf>
    <xf numFmtId="0" fontId="61" fillId="0" borderId="0" xfId="0" applyFont="1" applyAlignment="1">
      <alignment vertical="top" wrapText="1"/>
    </xf>
    <xf numFmtId="0" fontId="60" fillId="0" borderId="0" xfId="0" applyFont="1" applyAlignment="1">
      <alignment vertical="center" wrapText="1"/>
    </xf>
    <xf numFmtId="164" fontId="60" fillId="0" borderId="0" xfId="0" applyNumberFormat="1" applyFont="1" applyAlignment="1">
      <alignment vertical="center" wrapText="1"/>
    </xf>
    <xf numFmtId="164" fontId="59" fillId="0" borderId="0" xfId="0" applyNumberFormat="1" applyFont="1" applyAlignment="1">
      <alignment horizontal="center" vertical="center" wrapText="1"/>
    </xf>
    <xf numFmtId="0" fontId="59"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3" xfId="0" applyFont="1" applyBorder="1" applyAlignment="1">
      <alignment horizontal="center" vertical="center" wrapText="1"/>
    </xf>
    <xf numFmtId="2" fontId="52" fillId="0" borderId="0" xfId="0" applyNumberFormat="1" applyFont="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53" fillId="0" borderId="1" xfId="0" applyFont="1" applyBorder="1" applyAlignment="1" applyProtection="1">
      <alignment vertical="center" wrapText="1"/>
      <protection locked="0"/>
    </xf>
    <xf numFmtId="0" fontId="1" fillId="5" borderId="7" xfId="0" applyFont="1" applyFill="1" applyBorder="1" applyAlignment="1">
      <alignment vertical="center" wrapText="1"/>
    </xf>
    <xf numFmtId="0" fontId="1" fillId="0" borderId="1" xfId="0" applyFont="1" applyBorder="1" applyAlignment="1" applyProtection="1">
      <alignment horizontal="center" vertical="center"/>
      <protection locked="0"/>
    </xf>
    <xf numFmtId="0" fontId="40" fillId="10" borderId="2" xfId="0" applyFont="1" applyFill="1" applyBorder="1" applyAlignment="1">
      <alignment horizontal="center" vertical="center" wrapText="1"/>
    </xf>
    <xf numFmtId="14" fontId="63" fillId="0" borderId="0" xfId="0" applyNumberFormat="1" applyFont="1" applyAlignment="1" applyProtection="1">
      <alignment horizontal="left" vertical="top"/>
      <protection locked="0"/>
    </xf>
    <xf numFmtId="0" fontId="7" fillId="0" borderId="8" xfId="0" applyFont="1" applyBorder="1" applyAlignment="1">
      <alignment horizontal="center" vertical="center" wrapText="1"/>
    </xf>
    <xf numFmtId="0" fontId="23" fillId="10" borderId="8" xfId="0" applyFont="1" applyFill="1" applyBorder="1" applyAlignment="1">
      <alignment horizontal="center" vertical="center" wrapText="1"/>
    </xf>
    <xf numFmtId="164" fontId="60" fillId="5" borderId="0" xfId="0" applyNumberFormat="1" applyFont="1" applyFill="1" applyAlignment="1">
      <alignment vertical="center" wrapText="1"/>
    </xf>
    <xf numFmtId="0" fontId="53" fillId="5" borderId="8" xfId="0" applyFont="1" applyFill="1" applyBorder="1" applyAlignment="1" applyProtection="1">
      <alignment vertical="center" wrapText="1"/>
      <protection locked="0"/>
    </xf>
    <xf numFmtId="0" fontId="16" fillId="5" borderId="0" xfId="0" applyFont="1" applyFill="1" applyAlignment="1">
      <alignment vertical="center" wrapText="1"/>
    </xf>
    <xf numFmtId="0" fontId="66" fillId="0" borderId="8" xfId="0" applyFont="1" applyBorder="1" applyAlignment="1">
      <alignment wrapText="1"/>
    </xf>
    <xf numFmtId="0" fontId="1" fillId="8" borderId="3" xfId="0" applyFont="1" applyFill="1" applyBorder="1" applyAlignment="1" applyProtection="1">
      <alignment horizontal="center" vertical="center" wrapText="1"/>
      <protection locked="0"/>
    </xf>
    <xf numFmtId="0" fontId="46" fillId="0" borderId="7" xfId="0" applyFont="1" applyBorder="1" applyAlignment="1">
      <alignment horizontal="left" vertical="center" wrapText="1"/>
    </xf>
    <xf numFmtId="0" fontId="1" fillId="0" borderId="0" xfId="0" applyFont="1" applyAlignment="1">
      <alignment vertical="center" wrapText="1"/>
    </xf>
    <xf numFmtId="0" fontId="1" fillId="8" borderId="13" xfId="0" applyFont="1" applyFill="1" applyBorder="1" applyAlignment="1">
      <alignment horizontal="center" vertical="center" wrapText="1"/>
    </xf>
    <xf numFmtId="0" fontId="53" fillId="0" borderId="11" xfId="0" applyFont="1" applyBorder="1" applyAlignment="1" applyProtection="1">
      <alignment vertical="center" wrapText="1"/>
      <protection locked="0"/>
    </xf>
    <xf numFmtId="0" fontId="23" fillId="10" borderId="1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53" fillId="0" borderId="7" xfId="0" applyFont="1" applyBorder="1" applyAlignment="1" applyProtection="1">
      <alignment vertical="center" wrapText="1"/>
      <protection locked="0"/>
    </xf>
    <xf numFmtId="0" fontId="67" fillId="0" borderId="0" xfId="0" applyFont="1" applyAlignment="1">
      <alignment horizontal="center" vertical="center" wrapText="1"/>
    </xf>
    <xf numFmtId="164" fontId="67" fillId="0" borderId="0" xfId="0" applyNumberFormat="1" applyFont="1" applyAlignment="1">
      <alignment horizontal="center" vertical="center" wrapText="1"/>
    </xf>
    <xf numFmtId="0" fontId="52" fillId="10" borderId="8" xfId="0" applyFont="1" applyFill="1" applyBorder="1" applyAlignment="1">
      <alignment horizontal="center" vertical="top" wrapText="1"/>
    </xf>
    <xf numFmtId="1" fontId="27" fillId="10" borderId="3" xfId="0" applyNumberFormat="1" applyFont="1" applyFill="1" applyBorder="1" applyAlignment="1">
      <alignment horizontal="center" vertical="center" wrapText="1"/>
    </xf>
    <xf numFmtId="0" fontId="2" fillId="10" borderId="8" xfId="0" applyFont="1" applyFill="1" applyBorder="1" applyAlignment="1">
      <alignment horizontal="center" vertical="center" wrapText="1"/>
    </xf>
    <xf numFmtId="0" fontId="25" fillId="11" borderId="8" xfId="0" applyFont="1" applyFill="1" applyBorder="1" applyAlignment="1">
      <alignment horizontal="center" vertical="center" wrapText="1"/>
    </xf>
    <xf numFmtId="0" fontId="25" fillId="11" borderId="3" xfId="0" applyFont="1" applyFill="1" applyBorder="1" applyAlignment="1">
      <alignment horizontal="center" vertical="center" wrapText="1"/>
    </xf>
    <xf numFmtId="1" fontId="26" fillId="10" borderId="8" xfId="0" applyNumberFormat="1" applyFont="1" applyFill="1" applyBorder="1" applyAlignment="1">
      <alignment horizontal="center" vertical="center" wrapText="1"/>
    </xf>
    <xf numFmtId="14" fontId="63" fillId="0" borderId="8" xfId="0" applyNumberFormat="1" applyFont="1" applyBorder="1" applyAlignment="1" applyProtection="1">
      <alignment horizontal="left" vertical="center"/>
      <protection locked="0"/>
    </xf>
    <xf numFmtId="0" fontId="35" fillId="0" borderId="8" xfId="0" applyFont="1" applyBorder="1" applyAlignment="1">
      <alignment wrapText="1"/>
    </xf>
    <xf numFmtId="0" fontId="25" fillId="5" borderId="3"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0" fillId="10" borderId="0" xfId="0" applyFill="1" applyAlignment="1">
      <alignment wrapText="1"/>
    </xf>
    <xf numFmtId="0" fontId="31" fillId="10" borderId="0" xfId="0" applyFont="1" applyFill="1" applyAlignment="1">
      <alignment vertical="center" wrapText="1"/>
    </xf>
    <xf numFmtId="0" fontId="30" fillId="10" borderId="0" xfId="0" applyFont="1" applyFill="1" applyAlignment="1">
      <alignment horizontal="center" vertical="center" wrapText="1"/>
    </xf>
    <xf numFmtId="0" fontId="31" fillId="10" borderId="0" xfId="0" applyFont="1" applyFill="1" applyAlignment="1">
      <alignment wrapText="1"/>
    </xf>
    <xf numFmtId="0" fontId="46" fillId="10" borderId="0" xfId="0" applyFont="1" applyFill="1" applyAlignment="1">
      <alignment wrapText="1"/>
    </xf>
    <xf numFmtId="0" fontId="47" fillId="10" borderId="0" xfId="0" applyFont="1" applyFill="1" applyAlignment="1">
      <alignment wrapText="1"/>
    </xf>
    <xf numFmtId="0" fontId="41" fillId="10" borderId="0" xfId="0" applyFont="1" applyFill="1"/>
    <xf numFmtId="0" fontId="47" fillId="10" borderId="0" xfId="0" applyFont="1" applyFill="1" applyAlignment="1">
      <alignment horizontal="left" vertical="center" wrapText="1"/>
    </xf>
    <xf numFmtId="0" fontId="45" fillId="10" borderId="0" xfId="0" applyFont="1" applyFill="1" applyAlignment="1">
      <alignment wrapText="1"/>
    </xf>
    <xf numFmtId="0" fontId="32" fillId="10" borderId="0" xfId="0" applyFont="1" applyFill="1" applyAlignment="1">
      <alignment horizontal="center" vertical="top" wrapText="1"/>
    </xf>
    <xf numFmtId="0" fontId="0" fillId="10" borderId="0" xfId="0" applyFill="1" applyAlignment="1">
      <alignment horizontal="center" vertical="center" wrapText="1"/>
    </xf>
    <xf numFmtId="0" fontId="34" fillId="10" borderId="0" xfId="2" applyFill="1" applyAlignment="1" applyProtection="1">
      <alignment wrapText="1"/>
    </xf>
    <xf numFmtId="0" fontId="32" fillId="10" borderId="0" xfId="0" applyFont="1" applyFill="1" applyAlignment="1">
      <alignment horizontal="center" vertical="center" wrapText="1"/>
    </xf>
    <xf numFmtId="0" fontId="1" fillId="10" borderId="0" xfId="0" applyFont="1" applyFill="1" applyAlignment="1">
      <alignment wrapText="1"/>
    </xf>
    <xf numFmtId="0" fontId="32" fillId="10" borderId="0" xfId="0" applyFont="1" applyFill="1" applyAlignment="1">
      <alignment vertical="top" wrapText="1"/>
    </xf>
    <xf numFmtId="0" fontId="68" fillId="0" borderId="8" xfId="0" applyFont="1" applyBorder="1" applyAlignment="1">
      <alignment vertical="center" wrapText="1"/>
    </xf>
    <xf numFmtId="0" fontId="68" fillId="0" borderId="0" xfId="0" applyFont="1" applyAlignment="1">
      <alignment wrapText="1"/>
    </xf>
    <xf numFmtId="0" fontId="68" fillId="0" borderId="0" xfId="0" applyFont="1" applyAlignment="1">
      <alignment vertical="top" wrapText="1"/>
    </xf>
    <xf numFmtId="0" fontId="69" fillId="0" borderId="0" xfId="0" applyFont="1" applyAlignment="1">
      <alignment vertical="top" wrapText="1"/>
    </xf>
    <xf numFmtId="0" fontId="69" fillId="0" borderId="0" xfId="0" applyFont="1" applyAlignment="1">
      <alignment vertical="center" wrapText="1"/>
    </xf>
    <xf numFmtId="0" fontId="69" fillId="5" borderId="0" xfId="0" applyFont="1" applyFill="1" applyAlignment="1">
      <alignment vertical="center" wrapText="1"/>
    </xf>
    <xf numFmtId="0" fontId="68" fillId="5" borderId="0" xfId="0" applyFont="1" applyFill="1" applyAlignment="1">
      <alignment wrapText="1"/>
    </xf>
    <xf numFmtId="164" fontId="60" fillId="5" borderId="0" xfId="0" applyNumberFormat="1" applyFont="1" applyFill="1" applyAlignment="1">
      <alignment horizontal="center" vertical="center" wrapText="1"/>
    </xf>
    <xf numFmtId="0" fontId="60" fillId="5" borderId="0" xfId="0" applyFont="1" applyFill="1" applyAlignment="1">
      <alignment horizontal="center" vertical="center" wrapText="1"/>
    </xf>
    <xf numFmtId="0" fontId="60" fillId="5" borderId="0" xfId="0" applyFont="1" applyFill="1" applyAlignment="1">
      <alignment vertical="center" wrapText="1"/>
    </xf>
    <xf numFmtId="0" fontId="62" fillId="0" borderId="0" xfId="0" applyFont="1" applyAlignment="1">
      <alignment horizontal="center" vertical="center" wrapText="1"/>
    </xf>
    <xf numFmtId="0" fontId="1" fillId="6" borderId="10"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53" fillId="0" borderId="10" xfId="0" applyFont="1" applyBorder="1" applyAlignment="1" applyProtection="1">
      <alignment vertical="center" wrapText="1"/>
      <protection locked="0"/>
    </xf>
    <xf numFmtId="0" fontId="53" fillId="0" borderId="14" xfId="0" applyFont="1" applyBorder="1" applyAlignment="1" applyProtection="1">
      <alignment vertical="center" wrapText="1"/>
      <protection locked="0"/>
    </xf>
    <xf numFmtId="164" fontId="60" fillId="0" borderId="1" xfId="0" applyNumberFormat="1" applyFont="1" applyBorder="1" applyAlignment="1">
      <alignment horizontal="center" vertical="center" wrapText="1"/>
    </xf>
    <xf numFmtId="0" fontId="60" fillId="0" borderId="1" xfId="0" applyFont="1" applyBorder="1" applyAlignment="1">
      <alignment horizontal="center" vertical="center" wrapText="1"/>
    </xf>
    <xf numFmtId="0" fontId="60" fillId="0" borderId="1" xfId="0" applyFont="1" applyBorder="1" applyAlignment="1">
      <alignment vertical="center" wrapText="1"/>
    </xf>
    <xf numFmtId="164" fontId="60" fillId="0" borderId="1" xfId="0" applyNumberFormat="1" applyFont="1" applyBorder="1" applyAlignment="1">
      <alignment vertical="center" wrapText="1"/>
    </xf>
    <xf numFmtId="0" fontId="23" fillId="10" borderId="10" xfId="0" applyFont="1" applyFill="1" applyBorder="1" applyAlignment="1">
      <alignment horizontal="center" vertical="center" wrapText="1"/>
    </xf>
    <xf numFmtId="2" fontId="52" fillId="0" borderId="1" xfId="0" applyNumberFormat="1" applyFont="1" applyBorder="1" applyAlignment="1">
      <alignment horizontal="center" vertical="center" wrapText="1"/>
    </xf>
    <xf numFmtId="0" fontId="1" fillId="5" borderId="1" xfId="0" applyFont="1" applyFill="1" applyBorder="1" applyAlignment="1">
      <alignment vertical="center" wrapText="1"/>
    </xf>
    <xf numFmtId="0" fontId="1" fillId="8" borderId="12" xfId="0" applyFont="1" applyFill="1" applyBorder="1" applyAlignment="1">
      <alignment horizontal="center" vertical="center" wrapText="1"/>
    </xf>
    <xf numFmtId="0" fontId="53" fillId="5" borderId="11" xfId="0" applyFont="1" applyFill="1" applyBorder="1" applyAlignment="1" applyProtection="1">
      <alignment vertical="center" wrapText="1"/>
      <protection locked="0"/>
    </xf>
    <xf numFmtId="164" fontId="60" fillId="5" borderId="1" xfId="0" applyNumberFormat="1" applyFont="1" applyFill="1" applyBorder="1" applyAlignment="1">
      <alignment horizontal="center" vertical="center" wrapText="1"/>
    </xf>
    <xf numFmtId="0" fontId="60" fillId="5" borderId="1" xfId="0" applyFont="1" applyFill="1" applyBorder="1" applyAlignment="1">
      <alignment horizontal="center" vertical="center" wrapText="1"/>
    </xf>
    <xf numFmtId="0" fontId="60" fillId="5" borderId="1" xfId="0" applyFont="1" applyFill="1" applyBorder="1" applyAlignment="1">
      <alignment vertical="center" wrapText="1"/>
    </xf>
    <xf numFmtId="164" fontId="60" fillId="5" borderId="1" xfId="0" applyNumberFormat="1" applyFont="1" applyFill="1" applyBorder="1" applyAlignment="1">
      <alignment vertical="center" wrapText="1"/>
    </xf>
    <xf numFmtId="0" fontId="33" fillId="10" borderId="0" xfId="2" applyFont="1" applyFill="1" applyAlignment="1" applyProtection="1">
      <alignment horizontal="center" vertical="center" wrapText="1"/>
    </xf>
    <xf numFmtId="0" fontId="29" fillId="10" borderId="0" xfId="0" applyFont="1" applyFill="1" applyAlignment="1">
      <alignment horizontal="center" vertical="center" wrapText="1"/>
    </xf>
    <xf numFmtId="0" fontId="22" fillId="10" borderId="0" xfId="0" applyFont="1" applyFill="1" applyAlignment="1">
      <alignment horizontal="center" wrapText="1"/>
    </xf>
    <xf numFmtId="0" fontId="41" fillId="10" borderId="0" xfId="0" applyFont="1" applyFill="1" applyAlignment="1">
      <alignment horizontal="left" vertical="center" wrapText="1"/>
    </xf>
    <xf numFmtId="0" fontId="47" fillId="10" borderId="0" xfId="0" applyFont="1" applyFill="1" applyAlignment="1">
      <alignment horizontal="left" vertical="center" wrapText="1"/>
    </xf>
    <xf numFmtId="0" fontId="51" fillId="10" borderId="0" xfId="0" applyFont="1" applyFill="1" applyAlignment="1">
      <alignment horizontal="left" vertical="center" wrapText="1"/>
    </xf>
    <xf numFmtId="0" fontId="50" fillId="10" borderId="0" xfId="0" applyFont="1" applyFill="1" applyAlignment="1">
      <alignment horizontal="center" vertical="center" wrapText="1"/>
    </xf>
    <xf numFmtId="0" fontId="32" fillId="10" borderId="0" xfId="0" applyFont="1" applyFill="1" applyAlignment="1">
      <alignment horizontal="center" vertical="center" wrapText="1"/>
    </xf>
    <xf numFmtId="0" fontId="48" fillId="10" borderId="0" xfId="0" applyFont="1" applyFill="1" applyAlignment="1">
      <alignment horizontal="center" vertical="top" wrapText="1"/>
    </xf>
    <xf numFmtId="0" fontId="28" fillId="5" borderId="0" xfId="0" applyFont="1" applyFill="1" applyAlignment="1">
      <alignment horizontal="center" vertical="center" wrapText="1"/>
    </xf>
    <xf numFmtId="0" fontId="49" fillId="0" borderId="0" xfId="0" applyFont="1" applyAlignment="1">
      <alignment horizontal="left" vertical="top"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7" xfId="0" applyFont="1" applyBorder="1" applyAlignment="1">
      <alignment horizontal="center" vertical="center" wrapText="1"/>
    </xf>
    <xf numFmtId="0" fontId="40" fillId="10" borderId="10"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57" fillId="10" borderId="10" xfId="0" applyFont="1" applyFill="1" applyBorder="1" applyAlignment="1">
      <alignment horizontal="center" vertical="center" wrapText="1"/>
    </xf>
    <xf numFmtId="0" fontId="57" fillId="10" borderId="2" xfId="0" applyFont="1" applyFill="1" applyBorder="1" applyAlignment="1">
      <alignment horizontal="center" vertical="center" wrapText="1"/>
    </xf>
    <xf numFmtId="0" fontId="40" fillId="10" borderId="11" xfId="0" applyFont="1" applyFill="1" applyBorder="1" applyAlignment="1">
      <alignment horizontal="center" vertical="center" wrapText="1"/>
    </xf>
    <xf numFmtId="165" fontId="43" fillId="9" borderId="8" xfId="1" applyNumberFormat="1" applyFont="1" applyFill="1" applyBorder="1" applyAlignment="1" applyProtection="1">
      <alignment horizontal="center" vertical="center" wrapText="1"/>
    </xf>
    <xf numFmtId="1" fontId="27" fillId="0" borderId="3" xfId="0" applyNumberFormat="1" applyFont="1" applyBorder="1" applyAlignment="1">
      <alignment horizontal="center" vertical="center" wrapText="1"/>
    </xf>
    <xf numFmtId="1" fontId="27" fillId="0" borderId="7" xfId="0" applyNumberFormat="1" applyFont="1" applyBorder="1" applyAlignment="1">
      <alignment horizontal="center" vertical="center" wrapText="1"/>
    </xf>
    <xf numFmtId="0" fontId="56" fillId="0" borderId="8" xfId="0" applyFont="1" applyBorder="1" applyAlignment="1">
      <alignment horizontal="center" vertical="center" textRotation="90" wrapText="1"/>
    </xf>
    <xf numFmtId="164" fontId="27" fillId="0" borderId="8" xfId="0" applyNumberFormat="1" applyFont="1" applyBorder="1" applyAlignment="1">
      <alignment horizontal="center" vertical="center" wrapText="1"/>
    </xf>
    <xf numFmtId="0" fontId="26" fillId="10" borderId="3" xfId="0" applyFont="1" applyFill="1" applyBorder="1" applyAlignment="1">
      <alignment horizontal="center" vertical="center" wrapText="1"/>
    </xf>
    <xf numFmtId="0" fontId="26" fillId="10" borderId="7"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40" fillId="10" borderId="8" xfId="0" applyFont="1" applyFill="1" applyBorder="1" applyAlignment="1">
      <alignment horizontal="center" vertical="center" wrapText="1"/>
    </xf>
    <xf numFmtId="0" fontId="2" fillId="5" borderId="0" xfId="0" applyFont="1" applyFill="1" applyAlignment="1">
      <alignment horizontal="center" vertical="center" textRotation="90" wrapText="1"/>
    </xf>
    <xf numFmtId="1" fontId="2" fillId="0" borderId="8" xfId="0" applyNumberFormat="1" applyFont="1" applyBorder="1" applyAlignment="1">
      <alignment horizontal="center" vertical="center"/>
    </xf>
    <xf numFmtId="1" fontId="10" fillId="0" borderId="3" xfId="0" applyNumberFormat="1" applyFont="1" applyBorder="1" applyAlignment="1">
      <alignment horizontal="center" vertical="center"/>
    </xf>
    <xf numFmtId="164" fontId="42" fillId="0" borderId="8"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1" fontId="10" fillId="0" borderId="1" xfId="0" applyNumberFormat="1" applyFont="1" applyBorder="1" applyAlignment="1">
      <alignment horizontal="center" vertical="center"/>
    </xf>
    <xf numFmtId="0" fontId="65" fillId="0" borderId="0" xfId="0" applyFont="1" applyAlignment="1">
      <alignment horizontal="left" vertical="center" wrapText="1"/>
    </xf>
    <xf numFmtId="0" fontId="62" fillId="0" borderId="0" xfId="0" applyFont="1" applyAlignment="1">
      <alignment horizontal="left" vertical="center" wrapText="1"/>
    </xf>
    <xf numFmtId="0" fontId="39" fillId="0" borderId="8" xfId="0" applyFont="1" applyBorder="1" applyAlignment="1">
      <alignment horizontal="center" vertical="center" wrapText="1"/>
    </xf>
    <xf numFmtId="0" fontId="37" fillId="0" borderId="8" xfId="0" applyFont="1" applyBorder="1" applyAlignment="1">
      <alignment horizontal="center" vertical="center" wrapText="1"/>
    </xf>
    <xf numFmtId="164" fontId="59" fillId="0" borderId="0" xfId="0" applyNumberFormat="1" applyFont="1" applyAlignment="1">
      <alignment horizontal="center" vertical="center" wrapText="1"/>
    </xf>
    <xf numFmtId="0" fontId="40" fillId="2" borderId="2"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56" fillId="10" borderId="8" xfId="0" applyFont="1" applyFill="1" applyBorder="1" applyAlignment="1">
      <alignment horizontal="center" vertical="center" wrapText="1"/>
    </xf>
    <xf numFmtId="0" fontId="42" fillId="0" borderId="1" xfId="0" applyFont="1" applyBorder="1" applyAlignment="1">
      <alignment horizontal="center" vertical="center" wrapText="1"/>
    </xf>
    <xf numFmtId="0" fontId="59" fillId="0" borderId="0" xfId="0" applyFont="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B5E1BA"/>
      <color rgb="FFDBF1DE"/>
      <color rgb="FFCCFF99"/>
      <color rgb="FF5DC269"/>
      <color rgb="FF00CC00"/>
      <color rgb="FF00C800"/>
      <color rgb="FFD6EED9"/>
      <color rgb="FF92D29A"/>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image" Target="../media/image1.jpeg"/><Relationship Id="rId6" Type="http://schemas.openxmlformats.org/officeDocument/2006/relationships/image" Target="../media/image8.png"/><Relationship Id="rId5" Type="http://schemas.openxmlformats.org/officeDocument/2006/relationships/image" Target="../media/image7.sv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image" Target="../media/image1.jpeg"/><Relationship Id="rId6" Type="http://schemas.openxmlformats.org/officeDocument/2006/relationships/image" Target="../media/image8.png"/><Relationship Id="rId5" Type="http://schemas.openxmlformats.org/officeDocument/2006/relationships/image" Target="../media/image11.sv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14</xdr:col>
      <xdr:colOff>581024</xdr:colOff>
      <xdr:row>0</xdr:row>
      <xdr:rowOff>125729</xdr:rowOff>
    </xdr:from>
    <xdr:to>
      <xdr:col>17</xdr:col>
      <xdr:colOff>342900</xdr:colOff>
      <xdr:row>8</xdr:row>
      <xdr:rowOff>89308</xdr:rowOff>
    </xdr:to>
    <xdr:pic>
      <xdr:nvPicPr>
        <xdr:cNvPr id="6" name="Kép 2" descr="EGO_logo_alairasba.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9115424" y="125729"/>
          <a:ext cx="1590676" cy="1144679"/>
        </a:xfrm>
        <a:prstGeom prst="rect">
          <a:avLst/>
        </a:prstGeom>
      </xdr:spPr>
    </xdr:pic>
    <xdr:clientData/>
  </xdr:twoCellAnchor>
  <xdr:twoCellAnchor editAs="oneCell">
    <xdr:from>
      <xdr:col>1</xdr:col>
      <xdr:colOff>114300</xdr:colOff>
      <xdr:row>34</xdr:row>
      <xdr:rowOff>323850</xdr:rowOff>
    </xdr:from>
    <xdr:to>
      <xdr:col>4</xdr:col>
      <xdr:colOff>342041</xdr:colOff>
      <xdr:row>35</xdr:row>
      <xdr:rowOff>258802</xdr:rowOff>
    </xdr:to>
    <xdr:pic>
      <xdr:nvPicPr>
        <xdr:cNvPr id="8" name="Picture 7">
          <a:extLst>
            <a:ext uri="{FF2B5EF4-FFF2-40B4-BE49-F238E27FC236}">
              <a16:creationId xmlns:a16="http://schemas.microsoft.com/office/drawing/2014/main" id="{2E05E29F-2084-48DD-83A4-84FCDE6EAB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 y="6657975"/>
          <a:ext cx="2056541" cy="592177"/>
        </a:xfrm>
        <a:prstGeom prst="rect">
          <a:avLst/>
        </a:prstGeom>
      </xdr:spPr>
    </xdr:pic>
    <xdr:clientData/>
  </xdr:twoCellAnchor>
  <xdr:twoCellAnchor editAs="oneCell">
    <xdr:from>
      <xdr:col>12</xdr:col>
      <xdr:colOff>114300</xdr:colOff>
      <xdr:row>34</xdr:row>
      <xdr:rowOff>361950</xdr:rowOff>
    </xdr:from>
    <xdr:to>
      <xdr:col>13</xdr:col>
      <xdr:colOff>59326</xdr:colOff>
      <xdr:row>35</xdr:row>
      <xdr:rowOff>380073</xdr:rowOff>
    </xdr:to>
    <xdr:pic>
      <xdr:nvPicPr>
        <xdr:cNvPr id="9" name="Picture 8">
          <a:extLst>
            <a:ext uri="{FF2B5EF4-FFF2-40B4-BE49-F238E27FC236}">
              <a16:creationId xmlns:a16="http://schemas.microsoft.com/office/drawing/2014/main" id="{CBBAED47-432E-4F8E-A9D3-6A77F641D1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29500" y="6696075"/>
          <a:ext cx="554626" cy="6753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918093</xdr:colOff>
      <xdr:row>0</xdr:row>
      <xdr:rowOff>571501</xdr:rowOff>
    </xdr:from>
    <xdr:to>
      <xdr:col>36</xdr:col>
      <xdr:colOff>2568575</xdr:colOff>
      <xdr:row>3</xdr:row>
      <xdr:rowOff>93693</xdr:rowOff>
    </xdr:to>
    <xdr:pic>
      <xdr:nvPicPr>
        <xdr:cNvPr id="4" name="Kép 3" descr="EGO_logo_alairasba.JPG">
          <a:extLst>
            <a:ext uri="{FF2B5EF4-FFF2-40B4-BE49-F238E27FC236}">
              <a16:creationId xmlns:a16="http://schemas.microsoft.com/office/drawing/2014/main" id="{54443EBC-A4E3-4633-B89D-465D8BB1C2FE}"/>
            </a:ext>
          </a:extLst>
        </xdr:cNvPr>
        <xdr:cNvPicPr>
          <a:picLocks noChangeAspect="1"/>
        </xdr:cNvPicPr>
      </xdr:nvPicPr>
      <xdr:blipFill>
        <a:blip xmlns:r="http://schemas.openxmlformats.org/officeDocument/2006/relationships" r:embed="rId1" cstate="print"/>
        <a:stretch>
          <a:fillRect/>
        </a:stretch>
      </xdr:blipFill>
      <xdr:spPr>
        <a:xfrm>
          <a:off x="12830693" y="571501"/>
          <a:ext cx="1647307" cy="1249392"/>
        </a:xfrm>
        <a:prstGeom prst="rect">
          <a:avLst/>
        </a:prstGeom>
      </xdr:spPr>
    </xdr:pic>
    <xdr:clientData/>
  </xdr:twoCellAnchor>
  <xdr:twoCellAnchor>
    <xdr:from>
      <xdr:col>3</xdr:col>
      <xdr:colOff>5429250</xdr:colOff>
      <xdr:row>1</xdr:row>
      <xdr:rowOff>444500</xdr:rowOff>
    </xdr:from>
    <xdr:to>
      <xdr:col>4</xdr:col>
      <xdr:colOff>108000</xdr:colOff>
      <xdr:row>6</xdr:row>
      <xdr:rowOff>0</xdr:rowOff>
    </xdr:to>
    <xdr:cxnSp macro="">
      <xdr:nvCxnSpPr>
        <xdr:cNvPr id="16" name="Straight Arrow Connector 15">
          <a:extLst>
            <a:ext uri="{FF2B5EF4-FFF2-40B4-BE49-F238E27FC236}">
              <a16:creationId xmlns:a16="http://schemas.microsoft.com/office/drawing/2014/main" id="{94542975-ED79-46A0-86D7-4970776D1CF6}"/>
            </a:ext>
          </a:extLst>
        </xdr:cNvPr>
        <xdr:cNvCxnSpPr/>
      </xdr:nvCxnSpPr>
      <xdr:spPr>
        <a:xfrm>
          <a:off x="8286750" y="1090083"/>
          <a:ext cx="541917" cy="161925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xdr:col>
      <xdr:colOff>4212167</xdr:colOff>
      <xdr:row>8</xdr:row>
      <xdr:rowOff>24695</xdr:rowOff>
    </xdr:from>
    <xdr:to>
      <xdr:col>3</xdr:col>
      <xdr:colOff>4709584</xdr:colOff>
      <xdr:row>8</xdr:row>
      <xdr:rowOff>525287</xdr:rowOff>
    </xdr:to>
    <xdr:pic>
      <xdr:nvPicPr>
        <xdr:cNvPr id="20" name="Graphic 19" descr="Crown with solid fill">
          <a:extLst>
            <a:ext uri="{FF2B5EF4-FFF2-40B4-BE49-F238E27FC236}">
              <a16:creationId xmlns:a16="http://schemas.microsoft.com/office/drawing/2014/main" id="{D3D2EAEF-74CF-45AA-AE69-B8514D056A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196667" y="2741084"/>
          <a:ext cx="497417" cy="497417"/>
        </a:xfrm>
        <a:prstGeom prst="rect">
          <a:avLst/>
        </a:prstGeom>
      </xdr:spPr>
    </xdr:pic>
    <xdr:clientData/>
  </xdr:twoCellAnchor>
  <xdr:twoCellAnchor editAs="oneCell">
    <xdr:from>
      <xdr:col>3</xdr:col>
      <xdr:colOff>4346222</xdr:colOff>
      <xdr:row>22</xdr:row>
      <xdr:rowOff>410280</xdr:rowOff>
    </xdr:from>
    <xdr:to>
      <xdr:col>3</xdr:col>
      <xdr:colOff>4896555</xdr:colOff>
      <xdr:row>23</xdr:row>
      <xdr:rowOff>486480</xdr:rowOff>
    </xdr:to>
    <xdr:pic>
      <xdr:nvPicPr>
        <xdr:cNvPr id="22" name="Graphic 21" descr="City with solid fill">
          <a:extLst>
            <a:ext uri="{FF2B5EF4-FFF2-40B4-BE49-F238E27FC236}">
              <a16:creationId xmlns:a16="http://schemas.microsoft.com/office/drawing/2014/main" id="{15E9EFE4-7E17-4D00-8E11-E086C3393E9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330722" y="9998780"/>
          <a:ext cx="550333" cy="549275"/>
        </a:xfrm>
        <a:prstGeom prst="rect">
          <a:avLst/>
        </a:prstGeom>
      </xdr:spPr>
    </xdr:pic>
    <xdr:clientData/>
  </xdr:twoCellAnchor>
  <xdr:twoCellAnchor editAs="oneCell">
    <xdr:from>
      <xdr:col>3</xdr:col>
      <xdr:colOff>3944055</xdr:colOff>
      <xdr:row>88</xdr:row>
      <xdr:rowOff>67026</xdr:rowOff>
    </xdr:from>
    <xdr:to>
      <xdr:col>3</xdr:col>
      <xdr:colOff>4568471</xdr:colOff>
      <xdr:row>88</xdr:row>
      <xdr:rowOff>694617</xdr:rowOff>
    </xdr:to>
    <xdr:pic>
      <xdr:nvPicPr>
        <xdr:cNvPr id="24" name="Graphic 23" descr="Connections with solid fill">
          <a:extLst>
            <a:ext uri="{FF2B5EF4-FFF2-40B4-BE49-F238E27FC236}">
              <a16:creationId xmlns:a16="http://schemas.microsoft.com/office/drawing/2014/main" id="{02056C9D-6247-4707-B8A8-C4DE1E8DBCD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928555" y="33778470"/>
          <a:ext cx="624416" cy="6244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918093</xdr:colOff>
      <xdr:row>0</xdr:row>
      <xdr:rowOff>571502</xdr:rowOff>
    </xdr:from>
    <xdr:to>
      <xdr:col>36</xdr:col>
      <xdr:colOff>2573020</xdr:colOff>
      <xdr:row>3</xdr:row>
      <xdr:rowOff>84667</xdr:rowOff>
    </xdr:to>
    <xdr:pic>
      <xdr:nvPicPr>
        <xdr:cNvPr id="2" name="Kép 3" descr="EGO_logo_alairasba.JPG">
          <a:extLst>
            <a:ext uri="{FF2B5EF4-FFF2-40B4-BE49-F238E27FC236}">
              <a16:creationId xmlns:a16="http://schemas.microsoft.com/office/drawing/2014/main" id="{B7F26007-8311-499D-B2A3-632A6BA45296}"/>
            </a:ext>
          </a:extLst>
        </xdr:cNvPr>
        <xdr:cNvPicPr>
          <a:picLocks noChangeAspect="1"/>
        </xdr:cNvPicPr>
      </xdr:nvPicPr>
      <xdr:blipFill>
        <a:blip xmlns:r="http://schemas.openxmlformats.org/officeDocument/2006/relationships" r:embed="rId1" cstate="print"/>
        <a:stretch>
          <a:fillRect/>
        </a:stretch>
      </xdr:blipFill>
      <xdr:spPr>
        <a:xfrm>
          <a:off x="12845510" y="571502"/>
          <a:ext cx="1654927" cy="1238248"/>
        </a:xfrm>
        <a:prstGeom prst="rect">
          <a:avLst/>
        </a:prstGeom>
      </xdr:spPr>
    </xdr:pic>
    <xdr:clientData/>
  </xdr:twoCellAnchor>
  <xdr:twoCellAnchor>
    <xdr:from>
      <xdr:col>3</xdr:col>
      <xdr:colOff>5429250</xdr:colOff>
      <xdr:row>1</xdr:row>
      <xdr:rowOff>444500</xdr:rowOff>
    </xdr:from>
    <xdr:to>
      <xdr:col>4</xdr:col>
      <xdr:colOff>108000</xdr:colOff>
      <xdr:row>6</xdr:row>
      <xdr:rowOff>0</xdr:rowOff>
    </xdr:to>
    <xdr:cxnSp macro="">
      <xdr:nvCxnSpPr>
        <xdr:cNvPr id="3" name="Straight Arrow Connector 2">
          <a:extLst>
            <a:ext uri="{FF2B5EF4-FFF2-40B4-BE49-F238E27FC236}">
              <a16:creationId xmlns:a16="http://schemas.microsoft.com/office/drawing/2014/main" id="{6B0195BA-DBF9-4C67-B91A-65BF693C0D84}"/>
            </a:ext>
          </a:extLst>
        </xdr:cNvPr>
        <xdr:cNvCxnSpPr/>
      </xdr:nvCxnSpPr>
      <xdr:spPr>
        <a:xfrm>
          <a:off x="8492490" y="1088390"/>
          <a:ext cx="719505" cy="162623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xdr:col>
      <xdr:colOff>4212167</xdr:colOff>
      <xdr:row>8</xdr:row>
      <xdr:rowOff>24695</xdr:rowOff>
    </xdr:from>
    <xdr:to>
      <xdr:col>3</xdr:col>
      <xdr:colOff>4701964</xdr:colOff>
      <xdr:row>8</xdr:row>
      <xdr:rowOff>516397</xdr:rowOff>
    </xdr:to>
    <xdr:pic>
      <xdr:nvPicPr>
        <xdr:cNvPr id="4" name="Graphic 3" descr="Crown with solid fill">
          <a:extLst>
            <a:ext uri="{FF2B5EF4-FFF2-40B4-BE49-F238E27FC236}">
              <a16:creationId xmlns:a16="http://schemas.microsoft.com/office/drawing/2014/main" id="{CFD0C712-23AC-4979-A79A-82DB29C89E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75407" y="2735510"/>
          <a:ext cx="497417" cy="499322"/>
        </a:xfrm>
        <a:prstGeom prst="rect">
          <a:avLst/>
        </a:prstGeom>
      </xdr:spPr>
    </xdr:pic>
    <xdr:clientData/>
  </xdr:twoCellAnchor>
  <xdr:twoCellAnchor editAs="oneCell">
    <xdr:from>
      <xdr:col>3</xdr:col>
      <xdr:colOff>4346222</xdr:colOff>
      <xdr:row>22</xdr:row>
      <xdr:rowOff>410280</xdr:rowOff>
    </xdr:from>
    <xdr:to>
      <xdr:col>3</xdr:col>
      <xdr:colOff>4896555</xdr:colOff>
      <xdr:row>23</xdr:row>
      <xdr:rowOff>536222</xdr:rowOff>
    </xdr:to>
    <xdr:pic>
      <xdr:nvPicPr>
        <xdr:cNvPr id="5" name="Graphic 4" descr="City with solid fill">
          <a:extLst>
            <a:ext uri="{FF2B5EF4-FFF2-40B4-BE49-F238E27FC236}">
              <a16:creationId xmlns:a16="http://schemas.microsoft.com/office/drawing/2014/main" id="{3A16C9FF-E023-4933-ACC4-51B89A97DBA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413272" y="10104825"/>
          <a:ext cx="546523" cy="556472"/>
        </a:xfrm>
        <a:prstGeom prst="rect">
          <a:avLst/>
        </a:prstGeom>
      </xdr:spPr>
    </xdr:pic>
    <xdr:clientData/>
  </xdr:twoCellAnchor>
  <xdr:twoCellAnchor editAs="oneCell">
    <xdr:from>
      <xdr:col>3</xdr:col>
      <xdr:colOff>4018138</xdr:colOff>
      <xdr:row>88</xdr:row>
      <xdr:rowOff>116417</xdr:rowOff>
    </xdr:from>
    <xdr:to>
      <xdr:col>3</xdr:col>
      <xdr:colOff>4642554</xdr:colOff>
      <xdr:row>88</xdr:row>
      <xdr:rowOff>603250</xdr:rowOff>
    </xdr:to>
    <xdr:pic>
      <xdr:nvPicPr>
        <xdr:cNvPr id="6" name="Graphic 5" descr="Connections with solid fill">
          <a:extLst>
            <a:ext uri="{FF2B5EF4-FFF2-40B4-BE49-F238E27FC236}">
              <a16:creationId xmlns:a16="http://schemas.microsoft.com/office/drawing/2014/main" id="{D871545A-33DB-4372-8134-C777FF0D183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7002638" y="36787667"/>
          <a:ext cx="624416" cy="486833"/>
        </a:xfrm>
        <a:prstGeom prst="rect">
          <a:avLst/>
        </a:prstGeom>
      </xdr:spPr>
    </xdr:pic>
    <xdr:clientData/>
  </xdr:twoCellAnchor>
  <xdr:twoCellAnchor editAs="oneCell">
    <xdr:from>
      <xdr:col>36</xdr:col>
      <xdr:colOff>918093</xdr:colOff>
      <xdr:row>0</xdr:row>
      <xdr:rowOff>571501</xdr:rowOff>
    </xdr:from>
    <xdr:to>
      <xdr:col>36</xdr:col>
      <xdr:colOff>2568575</xdr:colOff>
      <xdr:row>3</xdr:row>
      <xdr:rowOff>93693</xdr:rowOff>
    </xdr:to>
    <xdr:pic>
      <xdr:nvPicPr>
        <xdr:cNvPr id="7" name="Kép 3" descr="EGO_logo_alairasba.JPG">
          <a:extLst>
            <a:ext uri="{FF2B5EF4-FFF2-40B4-BE49-F238E27FC236}">
              <a16:creationId xmlns:a16="http://schemas.microsoft.com/office/drawing/2014/main" id="{83AFF482-709A-49FC-AF7E-0537A167C61D}"/>
            </a:ext>
          </a:extLst>
        </xdr:cNvPr>
        <xdr:cNvPicPr>
          <a:picLocks noChangeAspect="1"/>
        </xdr:cNvPicPr>
      </xdr:nvPicPr>
      <xdr:blipFill>
        <a:blip xmlns:r="http://schemas.openxmlformats.org/officeDocument/2006/relationships" r:embed="rId1" cstate="print"/>
        <a:stretch>
          <a:fillRect/>
        </a:stretch>
      </xdr:blipFill>
      <xdr:spPr>
        <a:xfrm>
          <a:off x="18567918" y="571501"/>
          <a:ext cx="1650482" cy="1236692"/>
        </a:xfrm>
        <a:prstGeom prst="rect">
          <a:avLst/>
        </a:prstGeom>
      </xdr:spPr>
    </xdr:pic>
    <xdr:clientData/>
  </xdr:twoCellAnchor>
  <xdr:twoCellAnchor>
    <xdr:from>
      <xdr:col>3</xdr:col>
      <xdr:colOff>5429250</xdr:colOff>
      <xdr:row>1</xdr:row>
      <xdr:rowOff>444500</xdr:rowOff>
    </xdr:from>
    <xdr:to>
      <xdr:col>4</xdr:col>
      <xdr:colOff>108000</xdr:colOff>
      <xdr:row>6</xdr:row>
      <xdr:rowOff>0</xdr:rowOff>
    </xdr:to>
    <xdr:cxnSp macro="">
      <xdr:nvCxnSpPr>
        <xdr:cNvPr id="8" name="Straight Arrow Connector 7">
          <a:extLst>
            <a:ext uri="{FF2B5EF4-FFF2-40B4-BE49-F238E27FC236}">
              <a16:creationId xmlns:a16="http://schemas.microsoft.com/office/drawing/2014/main" id="{CA360DAF-3022-4C8D-A5A7-A2188A695861}"/>
            </a:ext>
          </a:extLst>
        </xdr:cNvPr>
        <xdr:cNvCxnSpPr/>
      </xdr:nvCxnSpPr>
      <xdr:spPr>
        <a:xfrm>
          <a:off x="8410575" y="1092200"/>
          <a:ext cx="546150" cy="162242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xdr:col>
      <xdr:colOff>4212167</xdr:colOff>
      <xdr:row>8</xdr:row>
      <xdr:rowOff>24695</xdr:rowOff>
    </xdr:from>
    <xdr:to>
      <xdr:col>3</xdr:col>
      <xdr:colOff>4709584</xdr:colOff>
      <xdr:row>8</xdr:row>
      <xdr:rowOff>525287</xdr:rowOff>
    </xdr:to>
    <xdr:pic>
      <xdr:nvPicPr>
        <xdr:cNvPr id="9" name="Graphic 8" descr="Crown with solid fill">
          <a:extLst>
            <a:ext uri="{FF2B5EF4-FFF2-40B4-BE49-F238E27FC236}">
              <a16:creationId xmlns:a16="http://schemas.microsoft.com/office/drawing/2014/main" id="{CA313BA2-82A6-4B34-B3A7-976A335547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193492" y="2739320"/>
          <a:ext cx="497417" cy="500592"/>
        </a:xfrm>
        <a:prstGeom prst="rect">
          <a:avLst/>
        </a:prstGeom>
      </xdr:spPr>
    </xdr:pic>
    <xdr:clientData/>
  </xdr:twoCellAnchor>
  <xdr:twoCellAnchor editAs="oneCell">
    <xdr:from>
      <xdr:col>3</xdr:col>
      <xdr:colOff>4346222</xdr:colOff>
      <xdr:row>22</xdr:row>
      <xdr:rowOff>410280</xdr:rowOff>
    </xdr:from>
    <xdr:to>
      <xdr:col>3</xdr:col>
      <xdr:colOff>4896555</xdr:colOff>
      <xdr:row>23</xdr:row>
      <xdr:rowOff>543630</xdr:rowOff>
    </xdr:to>
    <xdr:pic>
      <xdr:nvPicPr>
        <xdr:cNvPr id="10" name="Graphic 9" descr="City with solid fill">
          <a:extLst>
            <a:ext uri="{FF2B5EF4-FFF2-40B4-BE49-F238E27FC236}">
              <a16:creationId xmlns:a16="http://schemas.microsoft.com/office/drawing/2014/main" id="{CE54CAC8-44BF-42D4-979F-30E1377C82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327547" y="10354380"/>
          <a:ext cx="550333" cy="561975"/>
        </a:xfrm>
        <a:prstGeom prst="rect">
          <a:avLst/>
        </a:prstGeom>
      </xdr:spPr>
    </xdr:pic>
    <xdr:clientData/>
  </xdr:twoCellAnchor>
  <xdr:twoCellAnchor editAs="oneCell">
    <xdr:from>
      <xdr:col>3</xdr:col>
      <xdr:colOff>4212167</xdr:colOff>
      <xdr:row>8</xdr:row>
      <xdr:rowOff>24695</xdr:rowOff>
    </xdr:from>
    <xdr:to>
      <xdr:col>3</xdr:col>
      <xdr:colOff>4709584</xdr:colOff>
      <xdr:row>8</xdr:row>
      <xdr:rowOff>525287</xdr:rowOff>
    </xdr:to>
    <xdr:pic>
      <xdr:nvPicPr>
        <xdr:cNvPr id="11" name="Graphic 19" descr="Crown with solid fill">
          <a:extLst>
            <a:ext uri="{FF2B5EF4-FFF2-40B4-BE49-F238E27FC236}">
              <a16:creationId xmlns:a16="http://schemas.microsoft.com/office/drawing/2014/main" id="{EABAC2E4-218D-4BCD-8C4B-4C62AF3BDB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79217" y="2745035"/>
          <a:ext cx="497417" cy="500592"/>
        </a:xfrm>
        <a:prstGeom prst="rect">
          <a:avLst/>
        </a:prstGeom>
      </xdr:spPr>
    </xdr:pic>
    <xdr:clientData/>
  </xdr:twoCellAnchor>
  <xdr:twoCellAnchor editAs="oneCell">
    <xdr:from>
      <xdr:col>3</xdr:col>
      <xdr:colOff>4346222</xdr:colOff>
      <xdr:row>22</xdr:row>
      <xdr:rowOff>410280</xdr:rowOff>
    </xdr:from>
    <xdr:to>
      <xdr:col>3</xdr:col>
      <xdr:colOff>4896555</xdr:colOff>
      <xdr:row>23</xdr:row>
      <xdr:rowOff>486480</xdr:rowOff>
    </xdr:to>
    <xdr:pic>
      <xdr:nvPicPr>
        <xdr:cNvPr id="12" name="Graphic 21" descr="City with solid fill">
          <a:extLst>
            <a:ext uri="{FF2B5EF4-FFF2-40B4-BE49-F238E27FC236}">
              <a16:creationId xmlns:a16="http://schemas.microsoft.com/office/drawing/2014/main" id="{F7E6926C-FB99-4F04-816F-10B1EE8992D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413272" y="10346760"/>
          <a:ext cx="550333" cy="560070"/>
        </a:xfrm>
        <a:prstGeom prst="rect">
          <a:avLst/>
        </a:prstGeom>
      </xdr:spPr>
    </xdr:pic>
    <xdr:clientData/>
  </xdr:twoCellAnchor>
  <xdr:twoCellAnchor editAs="oneCell">
    <xdr:from>
      <xdr:col>3</xdr:col>
      <xdr:colOff>4346222</xdr:colOff>
      <xdr:row>22</xdr:row>
      <xdr:rowOff>410280</xdr:rowOff>
    </xdr:from>
    <xdr:to>
      <xdr:col>3</xdr:col>
      <xdr:colOff>4896555</xdr:colOff>
      <xdr:row>23</xdr:row>
      <xdr:rowOff>486480</xdr:rowOff>
    </xdr:to>
    <xdr:pic>
      <xdr:nvPicPr>
        <xdr:cNvPr id="13" name="Graphic 21" descr="City with solid fill">
          <a:extLst>
            <a:ext uri="{FF2B5EF4-FFF2-40B4-BE49-F238E27FC236}">
              <a16:creationId xmlns:a16="http://schemas.microsoft.com/office/drawing/2014/main" id="{39ABD005-2E2A-4FFD-A245-F8CD6CD4B26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413272" y="10346760"/>
          <a:ext cx="550333" cy="560070"/>
        </a:xfrm>
        <a:prstGeom prst="rect">
          <a:avLst/>
        </a:prstGeom>
      </xdr:spPr>
    </xdr:pic>
    <xdr:clientData/>
  </xdr:twoCellAnchor>
  <xdr:twoCellAnchor editAs="oneCell">
    <xdr:from>
      <xdr:col>3</xdr:col>
      <xdr:colOff>3944055</xdr:colOff>
      <xdr:row>88</xdr:row>
      <xdr:rowOff>67026</xdr:rowOff>
    </xdr:from>
    <xdr:to>
      <xdr:col>3</xdr:col>
      <xdr:colOff>4568471</xdr:colOff>
      <xdr:row>88</xdr:row>
      <xdr:rowOff>694617</xdr:rowOff>
    </xdr:to>
    <xdr:pic>
      <xdr:nvPicPr>
        <xdr:cNvPr id="14" name="Graphic 23" descr="Connections with solid fill">
          <a:extLst>
            <a:ext uri="{FF2B5EF4-FFF2-40B4-BE49-F238E27FC236}">
              <a16:creationId xmlns:a16="http://schemas.microsoft.com/office/drawing/2014/main" id="{4B0C390A-9ABE-4D16-9DB5-2C442635F2A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7011105" y="36296316"/>
          <a:ext cx="624416" cy="6275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15"/>
  <sheetViews>
    <sheetView zoomScaleNormal="100" workbookViewId="0">
      <selection activeCell="B2" sqref="B2:M2"/>
    </sheetView>
  </sheetViews>
  <sheetFormatPr defaultColWidth="8.85546875" defaultRowHeight="12.75"/>
  <cols>
    <col min="1" max="16384" width="8.85546875" style="117"/>
  </cols>
  <sheetData>
    <row r="2" spans="2:14" ht="29.25" customHeight="1">
      <c r="B2" s="166" t="s">
        <v>21</v>
      </c>
      <c r="C2" s="166"/>
      <c r="D2" s="166"/>
      <c r="E2" s="166"/>
      <c r="F2" s="166"/>
      <c r="G2" s="166"/>
      <c r="H2" s="166"/>
      <c r="I2" s="166"/>
      <c r="J2" s="166"/>
      <c r="K2" s="166"/>
      <c r="L2" s="166"/>
      <c r="M2" s="166"/>
      <c r="N2" s="118"/>
    </row>
    <row r="3" spans="2:14" ht="10.5" customHeight="1">
      <c r="B3" s="119"/>
      <c r="C3" s="119"/>
      <c r="D3" s="119"/>
      <c r="E3" s="119"/>
      <c r="F3" s="119"/>
      <c r="G3" s="119"/>
      <c r="H3" s="119"/>
      <c r="I3" s="119"/>
      <c r="J3" s="119"/>
      <c r="K3" s="119"/>
      <c r="L3" s="119"/>
      <c r="M3" s="119"/>
      <c r="N3" s="120"/>
    </row>
    <row r="4" spans="2:14" ht="27" hidden="1" customHeight="1">
      <c r="B4" s="119"/>
      <c r="C4" s="119"/>
      <c r="D4" s="119"/>
      <c r="E4" s="119"/>
      <c r="F4" s="119"/>
      <c r="G4" s="119"/>
      <c r="H4" s="119"/>
      <c r="I4" s="119"/>
      <c r="J4" s="119"/>
      <c r="K4" s="119"/>
      <c r="L4" s="119"/>
      <c r="M4" s="119"/>
      <c r="N4" s="120"/>
    </row>
    <row r="5" spans="2:14" ht="8.25" customHeight="1">
      <c r="B5" s="168" t="s">
        <v>11</v>
      </c>
      <c r="C5" s="168"/>
      <c r="D5" s="168"/>
      <c r="E5" s="168"/>
      <c r="F5" s="168"/>
      <c r="G5" s="168"/>
      <c r="H5" s="168"/>
      <c r="I5" s="168"/>
      <c r="J5" s="168"/>
      <c r="K5" s="168"/>
      <c r="L5" s="168"/>
      <c r="M5" s="168"/>
      <c r="N5" s="120"/>
    </row>
    <row r="6" spans="2:14" ht="6.75" customHeight="1">
      <c r="B6" s="168"/>
      <c r="C6" s="168"/>
      <c r="D6" s="168"/>
      <c r="E6" s="168"/>
      <c r="F6" s="168"/>
      <c r="G6" s="168"/>
      <c r="H6" s="168"/>
      <c r="I6" s="168"/>
      <c r="J6" s="168"/>
      <c r="K6" s="168"/>
      <c r="L6" s="168"/>
      <c r="M6" s="168"/>
    </row>
    <row r="7" spans="2:14" ht="12.75" customHeight="1">
      <c r="B7" s="168"/>
      <c r="C7" s="168"/>
      <c r="D7" s="168"/>
      <c r="E7" s="168"/>
      <c r="F7" s="168"/>
      <c r="G7" s="168"/>
      <c r="H7" s="168"/>
      <c r="I7" s="168"/>
      <c r="J7" s="168"/>
      <c r="K7" s="168"/>
      <c r="L7" s="168"/>
      <c r="M7" s="168"/>
    </row>
    <row r="8" spans="2:14" ht="12.75" customHeight="1">
      <c r="B8" s="168"/>
      <c r="C8" s="168"/>
      <c r="D8" s="168"/>
      <c r="E8" s="168"/>
      <c r="F8" s="168"/>
      <c r="G8" s="168"/>
      <c r="H8" s="168"/>
      <c r="I8" s="168"/>
      <c r="J8" s="168"/>
      <c r="K8" s="168"/>
      <c r="L8" s="168"/>
      <c r="M8" s="168"/>
    </row>
    <row r="9" spans="2:14" ht="12.75" customHeight="1">
      <c r="B9" s="168"/>
      <c r="C9" s="168"/>
      <c r="D9" s="168"/>
      <c r="E9" s="168"/>
      <c r="F9" s="168"/>
      <c r="G9" s="168"/>
      <c r="H9" s="168"/>
      <c r="I9" s="168"/>
      <c r="J9" s="168"/>
      <c r="K9" s="168"/>
      <c r="L9" s="168"/>
      <c r="M9" s="168"/>
    </row>
    <row r="10" spans="2:14" ht="12.75" customHeight="1">
      <c r="B10" s="168"/>
      <c r="C10" s="168"/>
      <c r="D10" s="168"/>
      <c r="E10" s="168"/>
      <c r="F10" s="168"/>
      <c r="G10" s="168"/>
      <c r="H10" s="168"/>
      <c r="I10" s="168"/>
      <c r="J10" s="168"/>
      <c r="K10" s="168"/>
      <c r="L10" s="168"/>
      <c r="M10" s="168"/>
    </row>
    <row r="11" spans="2:14" ht="12.75" customHeight="1">
      <c r="B11" s="168"/>
      <c r="C11" s="168"/>
      <c r="D11" s="168"/>
      <c r="E11" s="168"/>
      <c r="F11" s="168"/>
      <c r="G11" s="168"/>
      <c r="H11" s="168"/>
      <c r="I11" s="168"/>
      <c r="J11" s="168"/>
      <c r="K11" s="168"/>
      <c r="L11" s="168"/>
      <c r="M11" s="168"/>
    </row>
    <row r="12" spans="2:14" ht="12.75" customHeight="1">
      <c r="B12" s="168"/>
      <c r="C12" s="168"/>
      <c r="D12" s="168"/>
      <c r="E12" s="168"/>
      <c r="F12" s="168"/>
      <c r="G12" s="168"/>
      <c r="H12" s="168"/>
      <c r="I12" s="168"/>
      <c r="J12" s="168"/>
      <c r="K12" s="168"/>
      <c r="L12" s="168"/>
      <c r="M12" s="168"/>
    </row>
    <row r="13" spans="2:14" ht="12.75" customHeight="1">
      <c r="B13" s="168"/>
      <c r="C13" s="168"/>
      <c r="D13" s="168"/>
      <c r="E13" s="168"/>
      <c r="F13" s="168"/>
      <c r="G13" s="168"/>
      <c r="H13" s="168"/>
      <c r="I13" s="168"/>
      <c r="J13" s="168"/>
      <c r="K13" s="168"/>
      <c r="L13" s="168"/>
      <c r="M13" s="168"/>
    </row>
    <row r="14" spans="2:14" ht="12.75" customHeight="1">
      <c r="B14" s="168"/>
      <c r="C14" s="168"/>
      <c r="D14" s="168"/>
      <c r="E14" s="168"/>
      <c r="F14" s="168"/>
      <c r="G14" s="168"/>
      <c r="H14" s="168"/>
      <c r="I14" s="168"/>
      <c r="J14" s="168"/>
      <c r="K14" s="168"/>
      <c r="L14" s="168"/>
      <c r="M14" s="168"/>
    </row>
    <row r="15" spans="2:14" ht="5.25" customHeight="1">
      <c r="B15" s="168"/>
      <c r="C15" s="168"/>
      <c r="D15" s="168"/>
      <c r="E15" s="168"/>
      <c r="F15" s="168"/>
      <c r="G15" s="168"/>
      <c r="H15" s="168"/>
      <c r="I15" s="168"/>
      <c r="J15" s="168"/>
      <c r="K15" s="168"/>
      <c r="L15" s="168"/>
      <c r="M15" s="168"/>
    </row>
    <row r="16" spans="2:14" ht="12.75" hidden="1" customHeight="1">
      <c r="B16" s="168"/>
      <c r="C16" s="168"/>
      <c r="D16" s="168"/>
      <c r="E16" s="168"/>
      <c r="F16" s="168"/>
      <c r="G16" s="168"/>
      <c r="H16" s="168"/>
      <c r="I16" s="168"/>
      <c r="J16" s="168"/>
      <c r="K16" s="168"/>
      <c r="L16" s="168"/>
      <c r="M16" s="168"/>
    </row>
    <row r="17" spans="1:14" ht="12.75" hidden="1" customHeight="1">
      <c r="B17" s="168"/>
      <c r="C17" s="168"/>
      <c r="D17" s="168"/>
      <c r="E17" s="168"/>
      <c r="F17" s="168"/>
      <c r="G17" s="168"/>
      <c r="H17" s="168"/>
      <c r="I17" s="168"/>
      <c r="J17" s="168"/>
      <c r="K17" s="168"/>
      <c r="L17" s="168"/>
      <c r="M17" s="168"/>
    </row>
    <row r="18" spans="1:14" ht="9" hidden="1" customHeight="1">
      <c r="B18" s="168"/>
      <c r="C18" s="168"/>
      <c r="D18" s="168"/>
      <c r="E18" s="168"/>
      <c r="F18" s="168"/>
      <c r="G18" s="168"/>
      <c r="H18" s="168"/>
      <c r="I18" s="168"/>
      <c r="J18" s="168"/>
      <c r="K18" s="168"/>
      <c r="L18" s="168"/>
      <c r="M18" s="168"/>
    </row>
    <row r="19" spans="1:14" ht="12.75" hidden="1" customHeight="1">
      <c r="B19" s="168"/>
      <c r="C19" s="168"/>
      <c r="D19" s="168"/>
      <c r="E19" s="168"/>
      <c r="F19" s="168"/>
      <c r="G19" s="168"/>
      <c r="H19" s="168"/>
      <c r="I19" s="168"/>
      <c r="J19" s="168"/>
      <c r="K19" s="168"/>
      <c r="L19" s="168"/>
      <c r="M19" s="168"/>
    </row>
    <row r="20" spans="1:14" ht="6" hidden="1" customHeight="1">
      <c r="B20" s="168"/>
      <c r="C20" s="168"/>
      <c r="D20" s="168"/>
      <c r="E20" s="168"/>
      <c r="F20" s="168"/>
      <c r="G20" s="168"/>
      <c r="H20" s="168"/>
      <c r="I20" s="168"/>
      <c r="J20" s="168"/>
      <c r="K20" s="168"/>
      <c r="L20" s="168"/>
      <c r="M20" s="168"/>
    </row>
    <row r="21" spans="1:14" ht="5.25" hidden="1" customHeight="1">
      <c r="B21" s="168"/>
      <c r="C21" s="168"/>
      <c r="D21" s="168"/>
      <c r="E21" s="168"/>
      <c r="F21" s="168"/>
      <c r="G21" s="168"/>
      <c r="H21" s="168"/>
      <c r="I21" s="168"/>
      <c r="J21" s="168"/>
      <c r="K21" s="168"/>
      <c r="L21" s="168"/>
      <c r="M21" s="168"/>
    </row>
    <row r="22" spans="1:14" ht="12.75" hidden="1" customHeight="1">
      <c r="B22" s="168"/>
      <c r="C22" s="168"/>
      <c r="D22" s="168"/>
      <c r="E22" s="168"/>
      <c r="F22" s="168"/>
      <c r="G22" s="168"/>
      <c r="H22" s="168"/>
      <c r="I22" s="168"/>
      <c r="J22" s="168"/>
      <c r="K22" s="168"/>
      <c r="L22" s="168"/>
      <c r="M22" s="168"/>
    </row>
    <row r="23" spans="1:14" ht="12.75" hidden="1" customHeight="1">
      <c r="B23" s="168"/>
      <c r="C23" s="168"/>
      <c r="D23" s="168"/>
      <c r="E23" s="168"/>
      <c r="F23" s="168"/>
      <c r="G23" s="168"/>
      <c r="H23" s="168"/>
      <c r="I23" s="168"/>
      <c r="J23" s="168"/>
      <c r="K23" s="168"/>
      <c r="L23" s="168"/>
      <c r="M23" s="168"/>
    </row>
    <row r="24" spans="1:14" ht="12.75" hidden="1" customHeight="1">
      <c r="B24" s="168"/>
      <c r="C24" s="168"/>
      <c r="D24" s="168"/>
      <c r="E24" s="168"/>
      <c r="F24" s="168"/>
      <c r="G24" s="168"/>
      <c r="H24" s="168"/>
      <c r="I24" s="168"/>
      <c r="J24" s="168"/>
      <c r="K24" s="168"/>
      <c r="L24" s="168"/>
      <c r="M24" s="168"/>
    </row>
    <row r="25" spans="1:14" ht="12.75" hidden="1" customHeight="1">
      <c r="B25" s="168"/>
      <c r="C25" s="168"/>
      <c r="D25" s="168"/>
      <c r="E25" s="168"/>
      <c r="F25" s="168"/>
      <c r="G25" s="168"/>
      <c r="H25" s="168"/>
      <c r="I25" s="168"/>
      <c r="J25" s="168"/>
      <c r="K25" s="168"/>
      <c r="L25" s="168"/>
      <c r="M25" s="168"/>
    </row>
    <row r="26" spans="1:14" ht="72.599999999999994" customHeight="1">
      <c r="B26" s="168"/>
      <c r="C26" s="168"/>
      <c r="D26" s="168"/>
      <c r="E26" s="168"/>
      <c r="F26" s="168"/>
      <c r="G26" s="168"/>
      <c r="H26" s="168"/>
      <c r="I26" s="168"/>
      <c r="J26" s="168"/>
      <c r="K26" s="168"/>
      <c r="L26" s="168"/>
      <c r="M26" s="168"/>
    </row>
    <row r="27" spans="1:14" ht="30" customHeight="1">
      <c r="A27" s="163" t="s">
        <v>12</v>
      </c>
      <c r="B27" s="163"/>
      <c r="C27" s="163"/>
      <c r="D27" s="163"/>
      <c r="E27" s="163"/>
      <c r="F27" s="163"/>
      <c r="G27" s="163"/>
      <c r="H27" s="163"/>
      <c r="I27" s="163"/>
      <c r="J27" s="163"/>
      <c r="K27" s="163"/>
      <c r="L27" s="163"/>
      <c r="M27" s="163"/>
      <c r="N27" s="163"/>
    </row>
    <row r="28" spans="1:14" ht="91.5" customHeight="1">
      <c r="A28" s="121"/>
      <c r="B28" s="164" t="s">
        <v>13</v>
      </c>
      <c r="C28" s="164"/>
      <c r="D28" s="164"/>
      <c r="E28" s="164"/>
      <c r="F28" s="164"/>
      <c r="G28" s="164"/>
      <c r="H28" s="164"/>
      <c r="I28" s="164"/>
      <c r="J28" s="164"/>
      <c r="K28" s="164"/>
      <c r="L28" s="164"/>
      <c r="M28" s="164"/>
      <c r="N28" s="164"/>
    </row>
    <row r="29" spans="1:14" s="122" customFormat="1" ht="18.75" customHeight="1">
      <c r="A29" s="163" t="s">
        <v>14</v>
      </c>
      <c r="B29" s="163"/>
      <c r="C29" s="163"/>
      <c r="D29" s="163"/>
      <c r="E29" s="163"/>
      <c r="F29" s="163"/>
      <c r="G29" s="163"/>
      <c r="H29" s="163"/>
      <c r="I29" s="163"/>
      <c r="J29" s="163"/>
      <c r="K29" s="163"/>
      <c r="L29" s="163"/>
      <c r="M29" s="163"/>
      <c r="N29" s="163"/>
    </row>
    <row r="30" spans="1:14" s="122" customFormat="1" ht="88.15" customHeight="1">
      <c r="B30" s="164" t="s">
        <v>15</v>
      </c>
      <c r="C30" s="164"/>
      <c r="D30" s="164"/>
      <c r="E30" s="164"/>
      <c r="F30" s="164"/>
      <c r="G30" s="164"/>
      <c r="H30" s="164"/>
      <c r="I30" s="164"/>
      <c r="J30" s="164"/>
      <c r="K30" s="164"/>
      <c r="L30" s="164"/>
      <c r="M30" s="164"/>
      <c r="N30" s="164"/>
    </row>
    <row r="31" spans="1:14" s="122" customFormat="1" ht="23.25" customHeight="1">
      <c r="A31" s="163" t="s">
        <v>16</v>
      </c>
      <c r="B31" s="163"/>
      <c r="C31" s="163"/>
      <c r="D31" s="163"/>
      <c r="E31" s="163"/>
      <c r="F31" s="163"/>
      <c r="G31" s="163"/>
      <c r="H31" s="163"/>
      <c r="I31" s="163"/>
      <c r="J31" s="163"/>
      <c r="K31" s="163"/>
      <c r="L31" s="163"/>
      <c r="M31" s="163"/>
      <c r="N31" s="163"/>
    </row>
    <row r="32" spans="1:14" s="122" customFormat="1" ht="68.25" customHeight="1">
      <c r="B32" s="164" t="s">
        <v>17</v>
      </c>
      <c r="C32" s="164"/>
      <c r="D32" s="164"/>
      <c r="E32" s="164"/>
      <c r="F32" s="164"/>
      <c r="G32" s="164"/>
      <c r="H32" s="164"/>
      <c r="I32" s="164"/>
      <c r="J32" s="164"/>
      <c r="K32" s="164"/>
      <c r="L32" s="164"/>
      <c r="M32" s="164"/>
      <c r="N32" s="164"/>
    </row>
    <row r="33" spans="1:15" s="122" customFormat="1" ht="23.25" customHeight="1">
      <c r="A33" s="123" t="s">
        <v>18</v>
      </c>
      <c r="B33" s="124"/>
      <c r="C33" s="124"/>
      <c r="D33" s="124"/>
      <c r="E33" s="124"/>
      <c r="F33" s="124"/>
      <c r="G33" s="124"/>
      <c r="H33" s="124"/>
      <c r="I33" s="124"/>
      <c r="J33" s="124"/>
      <c r="K33" s="124"/>
      <c r="L33" s="124"/>
      <c r="M33" s="124"/>
      <c r="N33" s="124"/>
    </row>
    <row r="34" spans="1:15" s="122" customFormat="1" ht="26.25" customHeight="1">
      <c r="A34" s="123" t="s">
        <v>19</v>
      </c>
      <c r="B34" s="124"/>
      <c r="C34" s="124"/>
      <c r="D34" s="124"/>
      <c r="E34" s="124"/>
      <c r="F34" s="124"/>
      <c r="G34" s="124"/>
      <c r="H34" s="124"/>
      <c r="I34" s="124"/>
      <c r="J34" s="124"/>
      <c r="K34" s="124"/>
      <c r="L34" s="124"/>
      <c r="M34" s="124"/>
      <c r="N34" s="124"/>
    </row>
    <row r="35" spans="1:15" ht="51.75" customHeight="1">
      <c r="A35" s="165"/>
      <c r="B35" s="165"/>
      <c r="C35" s="165"/>
      <c r="D35" s="165"/>
      <c r="E35" s="165"/>
      <c r="F35" s="165"/>
      <c r="G35" s="165"/>
      <c r="H35" s="165"/>
      <c r="I35" s="165"/>
      <c r="J35" s="165"/>
      <c r="K35" s="165"/>
      <c r="L35" s="165"/>
      <c r="M35" s="165"/>
    </row>
    <row r="36" spans="1:15" ht="51.75" customHeight="1">
      <c r="B36" s="125"/>
      <c r="C36" s="125"/>
      <c r="D36" s="125"/>
      <c r="E36" s="125"/>
      <c r="F36" s="125"/>
      <c r="G36" s="125"/>
      <c r="H36" s="125"/>
      <c r="I36" s="125"/>
      <c r="J36" s="125"/>
      <c r="K36" s="125"/>
      <c r="L36" s="125"/>
      <c r="M36" s="125"/>
    </row>
    <row r="37" spans="1:15" ht="12.75" customHeight="1">
      <c r="B37" s="125"/>
      <c r="C37" s="125"/>
      <c r="D37" s="125"/>
      <c r="E37" s="125"/>
      <c r="F37" s="125"/>
      <c r="G37" s="125"/>
      <c r="H37" s="125"/>
      <c r="I37" s="125"/>
      <c r="J37" s="125"/>
      <c r="K37" s="125"/>
      <c r="L37" s="125"/>
      <c r="M37" s="125"/>
    </row>
    <row r="38" spans="1:15" ht="12.75" customHeight="1">
      <c r="B38" s="126"/>
      <c r="C38" s="126"/>
      <c r="D38" s="126"/>
      <c r="E38" s="126"/>
      <c r="F38" s="126"/>
      <c r="G38" s="126"/>
      <c r="H38" s="126"/>
      <c r="I38" s="126"/>
      <c r="J38" s="126"/>
      <c r="K38" s="126"/>
      <c r="L38" s="126"/>
      <c r="M38" s="126"/>
    </row>
    <row r="39" spans="1:15" ht="12.75" customHeight="1">
      <c r="B39" s="126"/>
      <c r="C39" s="126"/>
      <c r="D39" s="126"/>
      <c r="E39" s="126"/>
      <c r="F39" s="126"/>
      <c r="G39" s="126"/>
      <c r="H39" s="126"/>
      <c r="I39" s="126"/>
      <c r="J39" s="126"/>
      <c r="K39" s="126"/>
      <c r="L39" s="126"/>
      <c r="M39" s="126"/>
    </row>
    <row r="40" spans="1:15" ht="12.75" customHeight="1">
      <c r="B40" s="126"/>
      <c r="C40" s="126"/>
      <c r="D40" s="126"/>
      <c r="E40" s="126"/>
      <c r="F40" s="126"/>
      <c r="G40" s="126"/>
      <c r="H40" s="126"/>
      <c r="I40" s="126"/>
      <c r="J40" s="126"/>
      <c r="K40" s="126"/>
      <c r="L40" s="126"/>
      <c r="M40" s="126"/>
    </row>
    <row r="41" spans="1:15" ht="12.75" customHeight="1">
      <c r="A41" s="127"/>
      <c r="B41" s="167"/>
      <c r="C41" s="167"/>
      <c r="D41" s="167"/>
      <c r="E41" s="167"/>
      <c r="F41" s="167"/>
      <c r="G41" s="167"/>
      <c r="H41" s="167"/>
      <c r="I41" s="167"/>
      <c r="J41" s="167"/>
      <c r="K41" s="167"/>
      <c r="L41" s="167"/>
      <c r="M41" s="167"/>
    </row>
    <row r="42" spans="1:15" ht="12.75" customHeight="1">
      <c r="A42" s="127"/>
      <c r="B42" s="167"/>
      <c r="C42" s="167"/>
      <c r="D42" s="167"/>
      <c r="E42" s="167"/>
      <c r="F42" s="167"/>
      <c r="G42" s="167"/>
      <c r="H42" s="167"/>
      <c r="I42" s="167"/>
      <c r="J42" s="167"/>
      <c r="K42" s="167"/>
      <c r="L42" s="167"/>
      <c r="M42" s="167"/>
    </row>
    <row r="43" spans="1:15" ht="12.75" customHeight="1">
      <c r="A43" s="127"/>
      <c r="B43" s="160"/>
      <c r="C43" s="161"/>
      <c r="D43" s="161"/>
      <c r="E43" s="161"/>
      <c r="F43" s="161"/>
      <c r="G43" s="161"/>
      <c r="H43" s="161"/>
      <c r="I43" s="161"/>
      <c r="J43" s="161"/>
      <c r="K43" s="161"/>
      <c r="L43" s="161"/>
      <c r="M43" s="161"/>
      <c r="O43" s="128"/>
    </row>
    <row r="44" spans="1:15" ht="12.75" customHeight="1">
      <c r="A44" s="127"/>
      <c r="B44" s="161"/>
      <c r="C44" s="161"/>
      <c r="D44" s="161"/>
      <c r="E44" s="161"/>
      <c r="F44" s="161"/>
      <c r="G44" s="161"/>
      <c r="H44" s="161"/>
      <c r="I44" s="161"/>
      <c r="J44" s="161"/>
      <c r="K44" s="161"/>
      <c r="L44" s="161"/>
      <c r="M44" s="161"/>
    </row>
    <row r="45" spans="1:15" ht="20.25" customHeight="1">
      <c r="A45" s="127"/>
      <c r="B45" s="129"/>
      <c r="C45" s="129"/>
      <c r="D45" s="129"/>
      <c r="E45" s="129"/>
      <c r="F45" s="129"/>
      <c r="G45" s="129"/>
      <c r="H45" s="129"/>
      <c r="I45" s="129"/>
      <c r="J45" s="129"/>
      <c r="K45" s="129"/>
      <c r="L45" s="129"/>
      <c r="M45" s="129"/>
    </row>
    <row r="46" spans="1:15" ht="20.25" customHeight="1">
      <c r="A46" s="127"/>
      <c r="B46" s="167"/>
      <c r="C46" s="167"/>
      <c r="D46" s="167"/>
      <c r="E46" s="167"/>
      <c r="F46" s="167"/>
      <c r="G46" s="167"/>
      <c r="H46" s="167"/>
      <c r="I46" s="167"/>
      <c r="J46" s="167"/>
      <c r="K46" s="167"/>
      <c r="L46" s="167"/>
      <c r="M46" s="167"/>
      <c r="O46" s="130"/>
    </row>
    <row r="47" spans="1:15" ht="20.25" customHeight="1">
      <c r="A47" s="127"/>
      <c r="B47" s="167"/>
      <c r="C47" s="167"/>
      <c r="D47" s="167"/>
      <c r="E47" s="167"/>
      <c r="F47" s="167"/>
      <c r="G47" s="167"/>
      <c r="H47" s="167"/>
      <c r="I47" s="167"/>
      <c r="J47" s="167"/>
      <c r="K47" s="167"/>
      <c r="L47" s="167"/>
      <c r="M47" s="167"/>
      <c r="O47" s="128"/>
    </row>
    <row r="48" spans="1:15" ht="20.25" customHeight="1">
      <c r="A48" s="127"/>
      <c r="B48" s="160"/>
      <c r="C48" s="161"/>
      <c r="D48" s="161"/>
      <c r="E48" s="161"/>
      <c r="F48" s="161"/>
      <c r="G48" s="161"/>
      <c r="H48" s="161"/>
      <c r="I48" s="161"/>
      <c r="J48" s="161"/>
      <c r="K48" s="161"/>
      <c r="L48" s="161"/>
      <c r="M48" s="161"/>
    </row>
    <row r="49" spans="1:15" ht="20.25" customHeight="1">
      <c r="A49" s="127"/>
      <c r="B49" s="129"/>
      <c r="C49" s="129"/>
      <c r="D49" s="129"/>
      <c r="E49" s="129"/>
      <c r="F49" s="129"/>
      <c r="G49" s="129"/>
      <c r="H49" s="129"/>
      <c r="I49" s="129"/>
      <c r="J49" s="129"/>
      <c r="K49" s="129"/>
      <c r="L49" s="129"/>
      <c r="M49" s="129"/>
      <c r="O49" s="130"/>
    </row>
    <row r="50" spans="1:15" ht="20.25" customHeight="1">
      <c r="A50" s="127"/>
      <c r="B50" s="167"/>
      <c r="C50" s="167"/>
      <c r="D50" s="167"/>
      <c r="E50" s="167"/>
      <c r="F50" s="167"/>
      <c r="G50" s="167"/>
      <c r="H50" s="167"/>
      <c r="I50" s="167"/>
      <c r="J50" s="167"/>
      <c r="K50" s="167"/>
      <c r="L50" s="167"/>
      <c r="M50" s="167"/>
      <c r="O50" s="128"/>
    </row>
    <row r="51" spans="1:15" ht="20.25" customHeight="1">
      <c r="A51" s="127"/>
      <c r="B51" s="167"/>
      <c r="C51" s="167"/>
      <c r="D51" s="167"/>
      <c r="E51" s="167"/>
      <c r="F51" s="167"/>
      <c r="G51" s="167"/>
      <c r="H51" s="167"/>
      <c r="I51" s="167"/>
      <c r="J51" s="167"/>
      <c r="K51" s="167"/>
      <c r="L51" s="167"/>
      <c r="M51" s="167"/>
    </row>
    <row r="52" spans="1:15" ht="20.25" customHeight="1">
      <c r="A52" s="127"/>
      <c r="B52" s="160"/>
      <c r="C52" s="161"/>
      <c r="D52" s="161"/>
      <c r="E52" s="161"/>
      <c r="F52" s="161"/>
      <c r="G52" s="161"/>
      <c r="H52" s="161"/>
      <c r="I52" s="161"/>
      <c r="J52" s="161"/>
      <c r="K52" s="161"/>
      <c r="L52" s="161"/>
      <c r="M52" s="161"/>
    </row>
    <row r="53" spans="1:15" ht="20.25" customHeight="1">
      <c r="A53" s="127"/>
      <c r="B53" s="129"/>
      <c r="C53" s="129"/>
      <c r="D53" s="129"/>
      <c r="E53" s="129"/>
      <c r="F53" s="129"/>
      <c r="G53" s="129"/>
      <c r="H53" s="129"/>
      <c r="I53" s="129"/>
      <c r="J53" s="129"/>
      <c r="K53" s="129"/>
      <c r="L53" s="129"/>
      <c r="M53" s="129"/>
    </row>
    <row r="54" spans="1:15" ht="20.25" customHeight="1">
      <c r="B54" s="131"/>
      <c r="C54" s="131"/>
      <c r="D54" s="131"/>
      <c r="E54" s="131"/>
      <c r="F54" s="131"/>
      <c r="G54" s="131"/>
      <c r="H54" s="131"/>
      <c r="I54" s="131"/>
      <c r="J54" s="131"/>
      <c r="K54" s="131"/>
      <c r="L54" s="131"/>
      <c r="M54" s="131"/>
    </row>
    <row r="59" spans="1:15">
      <c r="B59" s="162"/>
      <c r="C59" s="162"/>
      <c r="D59" s="162"/>
      <c r="E59" s="162"/>
      <c r="F59" s="162"/>
      <c r="G59" s="162"/>
      <c r="H59" s="162"/>
      <c r="I59" s="162"/>
      <c r="J59" s="162"/>
      <c r="K59" s="162"/>
      <c r="L59" s="162"/>
      <c r="M59" s="162"/>
    </row>
    <row r="60" spans="1:15">
      <c r="B60" s="162"/>
      <c r="C60" s="162"/>
      <c r="D60" s="162"/>
      <c r="E60" s="162"/>
      <c r="F60" s="162"/>
      <c r="G60" s="162"/>
      <c r="H60" s="162"/>
      <c r="I60" s="162"/>
      <c r="J60" s="162"/>
      <c r="K60" s="162"/>
      <c r="L60" s="162"/>
      <c r="M60" s="162"/>
    </row>
    <row r="61" spans="1:15">
      <c r="B61" s="162"/>
      <c r="C61" s="162"/>
      <c r="D61" s="162"/>
      <c r="E61" s="162"/>
      <c r="F61" s="162"/>
      <c r="G61" s="162"/>
      <c r="H61" s="162"/>
      <c r="I61" s="162"/>
      <c r="J61" s="162"/>
      <c r="K61" s="162"/>
      <c r="L61" s="162"/>
      <c r="M61" s="162"/>
    </row>
    <row r="65" s="117" customFormat="1"/>
    <row r="66" s="117" customFormat="1"/>
    <row r="67" s="117" customFormat="1"/>
    <row r="68" s="117" customFormat="1"/>
    <row r="69" s="117" customFormat="1"/>
    <row r="70" s="117" customFormat="1"/>
    <row r="71" s="117" customFormat="1"/>
    <row r="72" s="117" customFormat="1"/>
    <row r="73" s="117" customFormat="1"/>
    <row r="74" s="117" customFormat="1"/>
    <row r="75" s="117" customFormat="1"/>
    <row r="76" s="117" customFormat="1"/>
    <row r="77" s="117" customFormat="1"/>
    <row r="78" s="117" customFormat="1"/>
    <row r="79" s="117" customFormat="1"/>
    <row r="80" s="117" customFormat="1"/>
    <row r="81" s="117" customFormat="1"/>
    <row r="82" s="117" customFormat="1"/>
    <row r="83" s="117" customFormat="1"/>
    <row r="84" s="117" customFormat="1"/>
    <row r="85" s="117" customFormat="1"/>
    <row r="86" s="117" customFormat="1"/>
    <row r="87" s="117" customFormat="1"/>
    <row r="88" s="117" customFormat="1"/>
    <row r="89" s="117" customFormat="1"/>
    <row r="90" s="117" customFormat="1"/>
    <row r="91" s="117" customFormat="1"/>
    <row r="92" s="117" customFormat="1"/>
    <row r="93" s="117" customFormat="1"/>
    <row r="94" s="117" customFormat="1"/>
    <row r="95" s="117" customFormat="1"/>
    <row r="96" s="117" customFormat="1"/>
    <row r="97" s="117" customFormat="1"/>
    <row r="98" s="117" customFormat="1"/>
    <row r="99" s="117" customFormat="1"/>
    <row r="100" s="117" customFormat="1"/>
    <row r="101" s="117" customFormat="1"/>
    <row r="102" s="117" customFormat="1"/>
    <row r="103" s="117" customFormat="1"/>
    <row r="104" s="117" customFormat="1"/>
    <row r="105" s="117" customFormat="1"/>
    <row r="106" s="117" customFormat="1"/>
    <row r="107" s="117" customFormat="1"/>
    <row r="108" s="117" customFormat="1"/>
    <row r="109" s="117" customFormat="1"/>
    <row r="110" s="117" customFormat="1"/>
    <row r="111" s="117" customFormat="1"/>
    <row r="112" s="117" customFormat="1"/>
    <row r="113" s="117" customFormat="1"/>
    <row r="114" s="117" customFormat="1"/>
    <row r="115" s="117" customFormat="1"/>
  </sheetData>
  <sheetProtection selectLockedCells="1" selectUnlockedCells="1"/>
  <mergeCells count="16">
    <mergeCell ref="B2:M2"/>
    <mergeCell ref="B43:M44"/>
    <mergeCell ref="B46:M47"/>
    <mergeCell ref="B48:M48"/>
    <mergeCell ref="B50:M51"/>
    <mergeCell ref="B5:M26"/>
    <mergeCell ref="B41:M42"/>
    <mergeCell ref="B52:M52"/>
    <mergeCell ref="B59:M61"/>
    <mergeCell ref="A27:N27"/>
    <mergeCell ref="B28:N28"/>
    <mergeCell ref="A29:N29"/>
    <mergeCell ref="B30:N30"/>
    <mergeCell ref="A31:N31"/>
    <mergeCell ref="B32:N32"/>
    <mergeCell ref="A35:M35"/>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3DB0-0C01-4DE9-8F60-163CAC80CDE9}">
  <sheetPr>
    <pageSetUpPr fitToPage="1"/>
  </sheetPr>
  <dimension ref="A1:BA193"/>
  <sheetViews>
    <sheetView showGridLines="0" tabSelected="1" topLeftCell="A75" zoomScale="90" zoomScaleNormal="90" workbookViewId="0">
      <selection activeCell="AK86" sqref="AK86"/>
    </sheetView>
  </sheetViews>
  <sheetFormatPr defaultColWidth="8.7109375" defaultRowHeight="27.75" customHeight="1"/>
  <cols>
    <col min="1" max="1" width="10.7109375" style="12" customWidth="1"/>
    <col min="2" max="2" width="4.28515625" style="2" customWidth="1"/>
    <col min="3" max="3" width="29.7109375" style="3" customWidth="1"/>
    <col min="4" max="4" width="88" style="4" customWidth="1"/>
    <col min="5" max="5" width="2.28515625" style="23" bestFit="1" customWidth="1"/>
    <col min="6" max="6" width="4.5703125" style="44" hidden="1" customWidth="1"/>
    <col min="7" max="7" width="10.5703125" style="2" customWidth="1"/>
    <col min="8" max="8" width="10.28515625" style="2" customWidth="1"/>
    <col min="9" max="9" width="7.7109375" style="2" customWidth="1"/>
    <col min="10" max="10" width="11.7109375" style="2" customWidth="1"/>
    <col min="11" max="22" width="3.28515625" style="67" hidden="1" customWidth="1"/>
    <col min="23" max="24" width="1.85546875" style="68" hidden="1" customWidth="1"/>
    <col min="25" max="31" width="1.85546875" style="69" hidden="1" customWidth="1"/>
    <col min="32" max="32" width="4.28515625" style="69" hidden="1" customWidth="1"/>
    <col min="33" max="33" width="6.7109375" style="70" hidden="1" customWidth="1"/>
    <col min="34" max="36" width="6.42578125" style="71" hidden="1" customWidth="1"/>
    <col min="37" max="37" width="57.85546875" style="54" customWidth="1"/>
    <col min="38" max="39" width="8.7109375" style="133"/>
    <col min="40" max="40" width="26.28515625" style="133" customWidth="1"/>
    <col min="41" max="53" width="8.7109375" style="133"/>
  </cols>
  <sheetData>
    <row r="1" spans="1:53" s="35" customFormat="1" ht="51" customHeight="1">
      <c r="A1" s="12"/>
      <c r="B1" s="72"/>
      <c r="C1" s="195" t="s">
        <v>21</v>
      </c>
      <c r="D1" s="196"/>
      <c r="E1" s="196"/>
      <c r="F1" s="196"/>
      <c r="G1" s="196"/>
      <c r="H1" s="196"/>
      <c r="I1" s="196"/>
      <c r="J1" s="196"/>
      <c r="K1" s="196"/>
      <c r="L1" s="67"/>
      <c r="M1" s="67"/>
      <c r="N1" s="67"/>
      <c r="O1" s="67"/>
      <c r="P1" s="67"/>
      <c r="Q1" s="67"/>
      <c r="R1" s="67"/>
      <c r="S1" s="67"/>
      <c r="T1" s="67"/>
      <c r="U1" s="67"/>
      <c r="V1" s="67"/>
      <c r="W1" s="68"/>
      <c r="X1" s="68"/>
      <c r="Y1" s="69"/>
      <c r="Z1" s="69"/>
      <c r="AA1" s="69"/>
      <c r="AB1" s="69"/>
      <c r="AC1" s="69"/>
      <c r="AD1" s="69"/>
      <c r="AE1" s="69"/>
      <c r="AF1" s="69"/>
      <c r="AG1" s="70"/>
      <c r="AH1" s="71"/>
      <c r="AI1" s="71"/>
      <c r="AJ1" s="71"/>
      <c r="AK1" s="54"/>
      <c r="AL1" s="133"/>
      <c r="AM1" s="133"/>
      <c r="AN1" s="133"/>
      <c r="AO1" s="133"/>
      <c r="AP1" s="133"/>
      <c r="AQ1" s="133"/>
      <c r="AR1" s="133"/>
      <c r="AS1" s="133"/>
      <c r="AT1" s="133"/>
      <c r="AU1" s="133"/>
      <c r="AV1" s="133"/>
      <c r="AW1" s="133"/>
      <c r="AX1" s="133"/>
      <c r="AY1" s="133"/>
      <c r="AZ1" s="133"/>
      <c r="BA1" s="133"/>
    </row>
    <row r="2" spans="1:53" s="35" customFormat="1" ht="51" customHeight="1">
      <c r="A2" s="12"/>
      <c r="B2" s="72"/>
      <c r="C2" s="170" t="s">
        <v>20</v>
      </c>
      <c r="D2" s="170"/>
      <c r="E2" s="142"/>
      <c r="F2" s="142"/>
      <c r="G2" s="105">
        <v>1</v>
      </c>
      <c r="H2" s="106">
        <v>0.5</v>
      </c>
      <c r="I2" s="105">
        <v>0</v>
      </c>
      <c r="J2" s="105">
        <v>-1</v>
      </c>
      <c r="K2" s="142"/>
      <c r="L2" s="67"/>
      <c r="M2" s="67"/>
      <c r="N2" s="67"/>
      <c r="O2" s="67"/>
      <c r="P2" s="67"/>
      <c r="Q2" s="67"/>
      <c r="R2" s="67"/>
      <c r="S2" s="67"/>
      <c r="T2" s="67"/>
      <c r="U2" s="67"/>
      <c r="V2" s="67"/>
      <c r="W2" s="68"/>
      <c r="X2" s="68"/>
      <c r="Y2" s="69"/>
      <c r="Z2" s="69"/>
      <c r="AA2" s="69"/>
      <c r="AB2" s="69"/>
      <c r="AC2" s="69"/>
      <c r="AD2" s="69"/>
      <c r="AE2" s="69"/>
      <c r="AF2" s="69"/>
      <c r="AG2" s="70"/>
      <c r="AH2" s="71"/>
      <c r="AI2" s="71"/>
      <c r="AJ2" s="71"/>
      <c r="AK2" s="54"/>
      <c r="AL2" s="133"/>
      <c r="AM2" s="133"/>
      <c r="AN2" s="133"/>
      <c r="AO2" s="133"/>
      <c r="AP2" s="133"/>
      <c r="AQ2" s="133"/>
      <c r="AR2" s="133"/>
      <c r="AS2" s="133"/>
      <c r="AT2" s="133"/>
      <c r="AU2" s="133"/>
      <c r="AV2" s="133"/>
      <c r="AW2" s="133"/>
      <c r="AX2" s="133"/>
      <c r="AY2" s="133"/>
      <c r="AZ2" s="133"/>
      <c r="BA2" s="133"/>
    </row>
    <row r="3" spans="1:53" s="35" customFormat="1" ht="33.6" customHeight="1">
      <c r="A3" s="12"/>
      <c r="B3" s="12"/>
      <c r="E3" s="38"/>
      <c r="F3" s="43"/>
      <c r="G3" s="197" t="s">
        <v>24</v>
      </c>
      <c r="H3" s="198"/>
      <c r="I3" s="198"/>
      <c r="J3" s="198"/>
      <c r="K3" s="73"/>
      <c r="L3" s="67"/>
      <c r="M3" s="67"/>
      <c r="N3" s="199" t="s">
        <v>1</v>
      </c>
      <c r="O3" s="199"/>
      <c r="P3" s="199"/>
      <c r="Q3" s="199"/>
      <c r="R3" s="199"/>
      <c r="S3" s="199"/>
      <c r="T3" s="199"/>
      <c r="U3" s="199"/>
      <c r="V3" s="199"/>
      <c r="W3" s="205" t="s">
        <v>5</v>
      </c>
      <c r="X3" s="205"/>
      <c r="Y3" s="205"/>
      <c r="Z3" s="205"/>
      <c r="AA3" s="205"/>
      <c r="AB3" s="205"/>
      <c r="AC3" s="205"/>
      <c r="AD3" s="205"/>
      <c r="AE3" s="205"/>
      <c r="AF3" s="80"/>
      <c r="AG3" s="70"/>
      <c r="AH3" s="71"/>
      <c r="AI3" s="71"/>
      <c r="AJ3" s="71"/>
      <c r="AK3" s="54"/>
      <c r="AL3" s="133"/>
      <c r="AM3" s="133"/>
      <c r="AN3" s="133"/>
      <c r="AO3" s="133"/>
      <c r="AP3" s="133"/>
      <c r="AQ3" s="133"/>
      <c r="AR3" s="133"/>
      <c r="AS3" s="133"/>
      <c r="AT3" s="133"/>
      <c r="AU3" s="133"/>
      <c r="AV3" s="133"/>
      <c r="AW3" s="133"/>
      <c r="AX3" s="133"/>
      <c r="AY3" s="133"/>
      <c r="AZ3" s="133"/>
      <c r="BA3" s="133"/>
    </row>
    <row r="4" spans="1:53" s="35" customFormat="1" ht="21" customHeight="1">
      <c r="A4" s="12"/>
      <c r="B4" s="12"/>
      <c r="C4" s="113" t="s">
        <v>22</v>
      </c>
      <c r="D4" s="114"/>
      <c r="E4" s="38"/>
      <c r="F4" s="43"/>
      <c r="G4" s="197"/>
      <c r="H4" s="198"/>
      <c r="I4" s="198"/>
      <c r="J4" s="198"/>
      <c r="K4" s="73"/>
      <c r="L4" s="67"/>
      <c r="M4" s="67"/>
      <c r="N4" s="79"/>
      <c r="O4" s="79"/>
      <c r="P4" s="79"/>
      <c r="Q4" s="79"/>
      <c r="R4" s="79"/>
      <c r="S4" s="79"/>
      <c r="T4" s="79"/>
      <c r="U4" s="79"/>
      <c r="V4" s="79"/>
      <c r="W4" s="80"/>
      <c r="X4" s="80"/>
      <c r="Y4" s="80"/>
      <c r="Z4" s="80"/>
      <c r="AA4" s="80"/>
      <c r="AB4" s="80"/>
      <c r="AC4" s="80"/>
      <c r="AD4" s="80"/>
      <c r="AE4" s="80"/>
      <c r="AF4" s="80"/>
      <c r="AG4" s="70"/>
      <c r="AH4" s="71"/>
      <c r="AI4" s="71"/>
      <c r="AJ4" s="71"/>
      <c r="AK4" s="54"/>
      <c r="AL4" s="133"/>
      <c r="AM4" s="133"/>
      <c r="AN4" s="133"/>
      <c r="AO4" s="133"/>
      <c r="AP4" s="133"/>
      <c r="AQ4" s="133"/>
      <c r="AR4" s="133"/>
      <c r="AS4" s="133"/>
      <c r="AT4" s="133"/>
      <c r="AU4" s="133"/>
      <c r="AV4" s="133"/>
      <c r="AW4" s="133"/>
      <c r="AX4" s="133"/>
      <c r="AY4" s="133"/>
      <c r="AZ4" s="133"/>
      <c r="BA4" s="133"/>
    </row>
    <row r="5" spans="1:53" s="35" customFormat="1" ht="23.25" customHeight="1">
      <c r="A5" s="12"/>
      <c r="B5" s="12"/>
      <c r="C5" s="113" t="s">
        <v>23</v>
      </c>
      <c r="D5" s="114"/>
      <c r="E5" s="38"/>
      <c r="F5" s="43"/>
      <c r="G5" s="197"/>
      <c r="H5" s="198"/>
      <c r="I5" s="198"/>
      <c r="J5" s="198"/>
      <c r="K5" s="73"/>
      <c r="L5" s="67"/>
      <c r="M5" s="67"/>
      <c r="N5" s="79"/>
      <c r="O5" s="79"/>
      <c r="P5" s="79"/>
      <c r="Q5" s="79"/>
      <c r="R5" s="79"/>
      <c r="S5" s="79"/>
      <c r="T5" s="79"/>
      <c r="U5" s="79"/>
      <c r="V5" s="79"/>
      <c r="W5" s="80"/>
      <c r="X5" s="80"/>
      <c r="Y5" s="80"/>
      <c r="Z5" s="80"/>
      <c r="AA5" s="80"/>
      <c r="AB5" s="80"/>
      <c r="AC5" s="80"/>
      <c r="AD5" s="80"/>
      <c r="AE5" s="80"/>
      <c r="AF5" s="80"/>
      <c r="AG5" s="70"/>
      <c r="AH5" s="71"/>
      <c r="AI5" s="71"/>
      <c r="AJ5" s="71"/>
      <c r="AK5" s="54"/>
      <c r="AL5" s="133"/>
      <c r="AM5" s="133"/>
      <c r="AN5" s="133"/>
      <c r="AO5" s="133"/>
      <c r="AP5" s="133"/>
      <c r="AQ5" s="133"/>
      <c r="AR5" s="133"/>
      <c r="AS5" s="133"/>
      <c r="AT5" s="133"/>
      <c r="AU5" s="133"/>
      <c r="AV5" s="133"/>
      <c r="AW5" s="133"/>
      <c r="AX5" s="133"/>
      <c r="AY5" s="133"/>
      <c r="AZ5" s="133"/>
      <c r="BA5" s="133"/>
    </row>
    <row r="6" spans="1:53" s="36" customFormat="1" ht="34.5" customHeight="1">
      <c r="A6" s="12"/>
      <c r="B6" s="39"/>
      <c r="C6" s="90"/>
      <c r="E6" s="37"/>
      <c r="F6" s="44"/>
      <c r="G6" s="198"/>
      <c r="H6" s="198"/>
      <c r="I6" s="198"/>
      <c r="J6" s="198"/>
      <c r="K6" s="67"/>
      <c r="L6" s="67"/>
      <c r="M6" s="67"/>
      <c r="N6" s="67"/>
      <c r="O6" s="67"/>
      <c r="P6" s="67"/>
      <c r="Q6" s="67"/>
      <c r="R6" s="67"/>
      <c r="S6" s="67"/>
      <c r="T6" s="67"/>
      <c r="U6" s="67"/>
      <c r="V6" s="67"/>
      <c r="W6" s="68"/>
      <c r="X6" s="68"/>
      <c r="Y6" s="74"/>
      <c r="Z6" s="74"/>
      <c r="AA6" s="74"/>
      <c r="AB6" s="74"/>
      <c r="AC6" s="74"/>
      <c r="AD6" s="74"/>
      <c r="AE6" s="74"/>
      <c r="AF6" s="74"/>
      <c r="AG6" s="75"/>
      <c r="AH6" s="76"/>
      <c r="AI6" s="76"/>
      <c r="AJ6" s="76"/>
      <c r="AK6" s="55"/>
      <c r="AL6" s="134"/>
      <c r="AM6" s="134"/>
      <c r="AN6" s="134"/>
      <c r="AO6" s="134"/>
      <c r="AP6" s="134"/>
      <c r="AQ6" s="134"/>
      <c r="AR6" s="134"/>
      <c r="AS6" s="134"/>
      <c r="AT6" s="134"/>
      <c r="AU6" s="134"/>
      <c r="AV6" s="134"/>
      <c r="AW6" s="134"/>
      <c r="AX6" s="134"/>
      <c r="AY6" s="134"/>
      <c r="AZ6" s="134"/>
      <c r="BA6" s="134"/>
    </row>
    <row r="7" spans="1:53" ht="25.5" hidden="1" customHeight="1">
      <c r="B7" s="5"/>
      <c r="C7" s="6"/>
      <c r="E7" s="30"/>
      <c r="F7" s="45"/>
      <c r="G7" s="7">
        <f>COUNTA(G10:G88)</f>
        <v>0</v>
      </c>
      <c r="H7" s="7">
        <f>COUNTA(H10:H88)</f>
        <v>0</v>
      </c>
      <c r="I7" s="7">
        <f>COUNTA(I10:I88)</f>
        <v>0</v>
      </c>
      <c r="J7" s="7"/>
      <c r="K7" s="66"/>
    </row>
    <row r="8" spans="1:53" s="1" customFormat="1" ht="9.6" hidden="1" customHeight="1">
      <c r="A8" s="12"/>
      <c r="B8" s="8"/>
      <c r="C8" s="9"/>
      <c r="D8" s="10"/>
      <c r="E8" s="24"/>
      <c r="F8" s="44"/>
      <c r="G8" s="28"/>
      <c r="H8" s="28"/>
      <c r="I8" s="28"/>
      <c r="J8" s="28"/>
      <c r="K8" s="67"/>
      <c r="L8" s="67"/>
      <c r="M8" s="67"/>
      <c r="N8" s="67"/>
      <c r="O8" s="67"/>
      <c r="P8" s="67"/>
      <c r="Q8" s="67"/>
      <c r="R8" s="67"/>
      <c r="S8" s="67"/>
      <c r="T8" s="67"/>
      <c r="U8" s="67"/>
      <c r="V8" s="67"/>
      <c r="W8" s="68"/>
      <c r="X8" s="68"/>
      <c r="Y8" s="74"/>
      <c r="Z8" s="74"/>
      <c r="AA8" s="74"/>
      <c r="AB8" s="74"/>
      <c r="AC8" s="74"/>
      <c r="AD8" s="74"/>
      <c r="AE8" s="74"/>
      <c r="AF8" s="74"/>
      <c r="AG8" s="75"/>
      <c r="AH8" s="76"/>
      <c r="AI8" s="76"/>
      <c r="AJ8" s="76"/>
      <c r="AK8" s="55"/>
      <c r="AL8" s="134"/>
      <c r="AM8" s="134"/>
      <c r="AN8" s="134"/>
      <c r="AO8" s="134"/>
      <c r="AP8" s="134"/>
      <c r="AQ8" s="134"/>
      <c r="AR8" s="134"/>
      <c r="AS8" s="134"/>
      <c r="AT8" s="134"/>
      <c r="AU8" s="134"/>
      <c r="AV8" s="134"/>
      <c r="AW8" s="134"/>
      <c r="AX8" s="134"/>
      <c r="AY8" s="134"/>
      <c r="AZ8" s="134"/>
      <c r="BA8" s="134"/>
    </row>
    <row r="9" spans="1:53" s="1" customFormat="1" ht="51" customHeight="1">
      <c r="A9" s="34" t="s">
        <v>30</v>
      </c>
      <c r="B9" s="34" t="s">
        <v>27</v>
      </c>
      <c r="C9" s="171" t="s">
        <v>31</v>
      </c>
      <c r="D9" s="172"/>
      <c r="E9" s="40" t="s">
        <v>0</v>
      </c>
      <c r="F9" s="46"/>
      <c r="G9" s="41" t="s">
        <v>25</v>
      </c>
      <c r="H9" s="41" t="s">
        <v>26</v>
      </c>
      <c r="I9" s="41" t="s">
        <v>27</v>
      </c>
      <c r="J9" s="52" t="s">
        <v>28</v>
      </c>
      <c r="K9" s="199" t="s">
        <v>1</v>
      </c>
      <c r="L9" s="199"/>
      <c r="M9" s="199"/>
      <c r="N9" s="199" t="s">
        <v>2</v>
      </c>
      <c r="O9" s="199"/>
      <c r="P9" s="199"/>
      <c r="Q9" s="199" t="s">
        <v>3</v>
      </c>
      <c r="R9" s="199"/>
      <c r="S9" s="199"/>
      <c r="T9" s="199" t="s">
        <v>4</v>
      </c>
      <c r="U9" s="199"/>
      <c r="V9" s="199"/>
      <c r="W9" s="205" t="s">
        <v>2</v>
      </c>
      <c r="X9" s="205"/>
      <c r="Y9" s="205"/>
      <c r="Z9" s="205" t="s">
        <v>3</v>
      </c>
      <c r="AA9" s="205"/>
      <c r="AB9" s="205"/>
      <c r="AC9" s="205" t="s">
        <v>4</v>
      </c>
      <c r="AD9" s="205"/>
      <c r="AE9" s="205"/>
      <c r="AF9" s="80" t="s">
        <v>6</v>
      </c>
      <c r="AG9" s="79" t="s">
        <v>10</v>
      </c>
      <c r="AH9" s="80" t="s">
        <v>7</v>
      </c>
      <c r="AI9" s="80" t="s">
        <v>9</v>
      </c>
      <c r="AJ9" s="80" t="s">
        <v>8</v>
      </c>
      <c r="AK9" s="64" t="s">
        <v>29</v>
      </c>
      <c r="AL9" s="134"/>
      <c r="AM9" s="134"/>
      <c r="AN9" s="135"/>
      <c r="AO9" s="134"/>
      <c r="AP9" s="134"/>
      <c r="AQ9" s="134"/>
      <c r="AR9" s="134"/>
      <c r="AS9" s="134"/>
      <c r="AT9" s="134"/>
      <c r="AU9" s="134"/>
      <c r="AV9" s="134"/>
      <c r="AW9" s="134"/>
      <c r="AX9" s="134"/>
      <c r="AY9" s="134"/>
      <c r="AZ9" s="134"/>
      <c r="BA9" s="134"/>
    </row>
    <row r="10" spans="1:53" s="11" customFormat="1" ht="35.25" customHeight="1">
      <c r="A10" s="110" t="str">
        <f>IF(COUNTA(G10,H10,I10,J10)&gt;1,"Vale","")</f>
        <v/>
      </c>
      <c r="B10" s="91">
        <v>1</v>
      </c>
      <c r="C10" s="188" t="s">
        <v>32</v>
      </c>
      <c r="D10" s="32" t="s">
        <v>33</v>
      </c>
      <c r="E10" s="92">
        <v>1</v>
      </c>
      <c r="F10" s="47">
        <f>IF((J10&lt;&gt;""),($I$2*E10),1)</f>
        <v>1</v>
      </c>
      <c r="G10" s="13"/>
      <c r="H10" s="29"/>
      <c r="I10" s="29"/>
      <c r="J10" s="53"/>
      <c r="K10" s="139">
        <f t="shared" ref="K10:K13" si="0">IF((G10&lt;&gt;""),($G$2*E10),IF((H10&lt;&gt;""),($H$2*E10),IF((I10&lt;&gt;""),($I$2*E10),0)))</f>
        <v>0</v>
      </c>
      <c r="L10" s="139"/>
      <c r="M10" s="139"/>
      <c r="N10" s="139">
        <f t="shared" ref="N10:N13" si="1">IF((G10&lt;&gt;""),($G$2*E10),0)</f>
        <v>0</v>
      </c>
      <c r="O10" s="139">
        <f t="shared" ref="O10:O13" si="2">IF((H10&lt;&gt;""),($H$2*E10),IF((I10&lt;&gt;""),($I$2*E10),0))</f>
        <v>0</v>
      </c>
      <c r="P10" s="139">
        <f t="shared" ref="P10:P13" si="3">IF((I10&lt;&gt;""),($I$2*E10),0)</f>
        <v>0</v>
      </c>
      <c r="Q10" s="139"/>
      <c r="R10" s="139"/>
      <c r="S10" s="139"/>
      <c r="T10" s="139"/>
      <c r="U10" s="139"/>
      <c r="V10" s="139"/>
      <c r="W10" s="140">
        <f t="shared" ref="W10:W13" si="4">IF(E10=1,IF(G10&lt;&gt;"",1,0),0)</f>
        <v>0</v>
      </c>
      <c r="X10" s="140">
        <f t="shared" ref="X10:X13" si="5">IF(E10=1,IF(H10&lt;&gt;"",1,0),0)</f>
        <v>0</v>
      </c>
      <c r="Y10" s="140">
        <f t="shared" ref="Y10:Y13" si="6">IF(E10=1,IF(I10&lt;&gt;"",1,0),0)</f>
        <v>0</v>
      </c>
      <c r="Z10" s="141">
        <f t="shared" ref="Z10:Z13" si="7">IF(E10=2,IF(G10&lt;&gt;"",1,0),0)</f>
        <v>0</v>
      </c>
      <c r="AA10" s="141">
        <f t="shared" ref="AA10:AA13" si="8">IF(E10=2,IF(H10&lt;&gt;"",1,0),0)</f>
        <v>0</v>
      </c>
      <c r="AB10" s="141">
        <f t="shared" ref="AB10:AB13" si="9">IF(E10=2,IF(I10&lt;&gt;"",1,0),0)</f>
        <v>0</v>
      </c>
      <c r="AC10" s="141">
        <f t="shared" ref="AC10:AC13" si="10">IF(E10=3,IF(G10&lt;&gt;"",1,0),0)</f>
        <v>0</v>
      </c>
      <c r="AD10" s="141">
        <f t="shared" ref="AD10:AD13" si="11">IF(E10=3,IF(H10&lt;&gt;"",1,0),0)</f>
        <v>0</v>
      </c>
      <c r="AE10" s="141">
        <f t="shared" ref="AE10:AE13" si="12">IF(E10=3,IF(I10&lt;&gt;"",1,0),0)</f>
        <v>0</v>
      </c>
      <c r="AF10" s="141">
        <f>IF((J10&lt;&gt;""),($G$2*1),0)</f>
        <v>0</v>
      </c>
      <c r="AG10" s="93">
        <f>F10</f>
        <v>1</v>
      </c>
      <c r="AH10" s="141">
        <f>IF((F10=0),(E10*$J$2),0)</f>
        <v>0</v>
      </c>
      <c r="AI10" s="141"/>
      <c r="AJ10" s="141"/>
      <c r="AK10" s="65"/>
      <c r="AL10" s="136"/>
      <c r="AM10" s="136"/>
      <c r="AN10" s="136"/>
      <c r="AO10" s="136"/>
      <c r="AP10" s="136"/>
      <c r="AQ10" s="136"/>
      <c r="AR10" s="136"/>
      <c r="AS10" s="136"/>
      <c r="AT10" s="136"/>
      <c r="AU10" s="136"/>
      <c r="AV10" s="136"/>
      <c r="AW10" s="136"/>
      <c r="AX10" s="136"/>
      <c r="AY10" s="136"/>
      <c r="AZ10" s="136"/>
      <c r="BA10" s="136"/>
    </row>
    <row r="11" spans="1:53" s="11" customFormat="1" ht="33" customHeight="1">
      <c r="A11" s="110" t="str">
        <f t="shared" ref="A11:A53" si="13">IF(COUNTA(G11,H11,I11,J11)&gt;1,"Vale","")</f>
        <v/>
      </c>
      <c r="B11" s="91">
        <f>1+B10</f>
        <v>2</v>
      </c>
      <c r="C11" s="188"/>
      <c r="D11" s="32" t="s">
        <v>34</v>
      </c>
      <c r="E11" s="92">
        <v>1</v>
      </c>
      <c r="F11" s="47">
        <f t="shared" ref="F11:F19" si="14">IF((J11&lt;&gt;""),($I$2*E11),1)</f>
        <v>1</v>
      </c>
      <c r="G11" s="13"/>
      <c r="H11" s="13"/>
      <c r="I11" s="13"/>
      <c r="J11" s="53"/>
      <c r="K11" s="139">
        <f t="shared" si="0"/>
        <v>0</v>
      </c>
      <c r="L11" s="139"/>
      <c r="M11" s="139"/>
      <c r="N11" s="139">
        <f t="shared" si="1"/>
        <v>0</v>
      </c>
      <c r="O11" s="139">
        <f t="shared" si="2"/>
        <v>0</v>
      </c>
      <c r="P11" s="139">
        <f t="shared" si="3"/>
        <v>0</v>
      </c>
      <c r="Q11" s="139"/>
      <c r="R11" s="139"/>
      <c r="S11" s="139"/>
      <c r="T11" s="139"/>
      <c r="U11" s="139"/>
      <c r="V11" s="139"/>
      <c r="W11" s="140">
        <f t="shared" si="4"/>
        <v>0</v>
      </c>
      <c r="X11" s="140">
        <f t="shared" si="5"/>
        <v>0</v>
      </c>
      <c r="Y11" s="140">
        <f t="shared" si="6"/>
        <v>0</v>
      </c>
      <c r="Z11" s="141">
        <f t="shared" si="7"/>
        <v>0</v>
      </c>
      <c r="AA11" s="141">
        <f t="shared" si="8"/>
        <v>0</v>
      </c>
      <c r="AB11" s="141">
        <f t="shared" si="9"/>
        <v>0</v>
      </c>
      <c r="AC11" s="141">
        <f t="shared" si="10"/>
        <v>0</v>
      </c>
      <c r="AD11" s="141">
        <f t="shared" si="11"/>
        <v>0</v>
      </c>
      <c r="AE11" s="141">
        <f t="shared" si="12"/>
        <v>0</v>
      </c>
      <c r="AF11" s="141">
        <f t="shared" ref="AF11:AF13" si="15">IF((J11&lt;&gt;""),($G$2*1),0)</f>
        <v>0</v>
      </c>
      <c r="AG11" s="93">
        <f t="shared" ref="AG11:AG13" si="16">F11</f>
        <v>1</v>
      </c>
      <c r="AH11" s="141">
        <f t="shared" ref="AH11:AH13" si="17">IF((F11=0),(E11*$J$2),0)</f>
        <v>0</v>
      </c>
      <c r="AI11" s="141"/>
      <c r="AJ11" s="141"/>
      <c r="AK11" s="65"/>
      <c r="AL11" s="136"/>
      <c r="AM11" s="136"/>
      <c r="AN11" s="136"/>
      <c r="AO11" s="136"/>
      <c r="AP11" s="136"/>
      <c r="AQ11" s="136"/>
      <c r="AR11" s="136"/>
      <c r="AS11" s="136"/>
      <c r="AT11" s="136"/>
      <c r="AU11" s="136"/>
      <c r="AV11" s="136"/>
      <c r="AW11" s="136"/>
      <c r="AX11" s="136"/>
      <c r="AY11" s="136"/>
      <c r="AZ11" s="136"/>
      <c r="BA11" s="136"/>
    </row>
    <row r="12" spans="1:53" s="11" customFormat="1" ht="45.75" customHeight="1">
      <c r="A12" s="110" t="str">
        <f t="shared" si="13"/>
        <v/>
      </c>
      <c r="B12" s="91">
        <f t="shared" ref="B12:B75" si="18">1+B11</f>
        <v>3</v>
      </c>
      <c r="C12" s="188" t="s">
        <v>40</v>
      </c>
      <c r="D12" s="87" t="s">
        <v>35</v>
      </c>
      <c r="E12" s="92">
        <v>1</v>
      </c>
      <c r="F12" s="47">
        <f t="shared" si="14"/>
        <v>1</v>
      </c>
      <c r="G12" s="13"/>
      <c r="H12" s="13"/>
      <c r="I12" s="13"/>
      <c r="J12" s="53"/>
      <c r="K12" s="139">
        <f t="shared" si="0"/>
        <v>0</v>
      </c>
      <c r="L12" s="139"/>
      <c r="M12" s="139"/>
      <c r="N12" s="139">
        <f t="shared" si="1"/>
        <v>0</v>
      </c>
      <c r="O12" s="139">
        <f t="shared" si="2"/>
        <v>0</v>
      </c>
      <c r="P12" s="139">
        <f t="shared" si="3"/>
        <v>0</v>
      </c>
      <c r="Q12" s="139"/>
      <c r="R12" s="139"/>
      <c r="S12" s="139"/>
      <c r="T12" s="139"/>
      <c r="U12" s="139"/>
      <c r="V12" s="139"/>
      <c r="W12" s="140">
        <f t="shared" si="4"/>
        <v>0</v>
      </c>
      <c r="X12" s="140">
        <f t="shared" si="5"/>
        <v>0</v>
      </c>
      <c r="Y12" s="140">
        <f t="shared" si="6"/>
        <v>0</v>
      </c>
      <c r="Z12" s="141">
        <f t="shared" si="7"/>
        <v>0</v>
      </c>
      <c r="AA12" s="141">
        <f t="shared" si="8"/>
        <v>0</v>
      </c>
      <c r="AB12" s="141">
        <f t="shared" si="9"/>
        <v>0</v>
      </c>
      <c r="AC12" s="141">
        <f t="shared" si="10"/>
        <v>0</v>
      </c>
      <c r="AD12" s="141">
        <f t="shared" si="11"/>
        <v>0</v>
      </c>
      <c r="AE12" s="141">
        <f t="shared" si="12"/>
        <v>0</v>
      </c>
      <c r="AF12" s="141">
        <f t="shared" si="15"/>
        <v>0</v>
      </c>
      <c r="AG12" s="93">
        <f t="shared" si="16"/>
        <v>1</v>
      </c>
      <c r="AH12" s="141">
        <f t="shared" si="17"/>
        <v>0</v>
      </c>
      <c r="AI12" s="141"/>
      <c r="AJ12" s="141"/>
      <c r="AK12" s="65"/>
      <c r="AL12" s="136"/>
      <c r="AM12" s="136"/>
      <c r="AN12" s="136"/>
      <c r="AO12" s="136"/>
      <c r="AP12" s="136"/>
      <c r="AQ12" s="136"/>
      <c r="AR12" s="136"/>
      <c r="AS12" s="136"/>
      <c r="AT12" s="136"/>
      <c r="AU12" s="136"/>
      <c r="AV12" s="136"/>
      <c r="AW12" s="136"/>
      <c r="AX12" s="136"/>
      <c r="AY12" s="136"/>
      <c r="AZ12" s="136"/>
      <c r="BA12" s="136"/>
    </row>
    <row r="13" spans="1:53" s="11" customFormat="1" ht="24.75" customHeight="1">
      <c r="A13" s="110" t="str">
        <f t="shared" si="13"/>
        <v/>
      </c>
      <c r="B13" s="91">
        <f t="shared" si="18"/>
        <v>4</v>
      </c>
      <c r="C13" s="188"/>
      <c r="D13" s="87" t="s">
        <v>36</v>
      </c>
      <c r="E13" s="92">
        <v>1</v>
      </c>
      <c r="F13" s="47">
        <f t="shared" si="14"/>
        <v>1</v>
      </c>
      <c r="G13" s="13"/>
      <c r="H13" s="13"/>
      <c r="I13" s="13"/>
      <c r="J13" s="53"/>
      <c r="K13" s="139">
        <f t="shared" si="0"/>
        <v>0</v>
      </c>
      <c r="L13" s="139"/>
      <c r="M13" s="139"/>
      <c r="N13" s="139">
        <f t="shared" si="1"/>
        <v>0</v>
      </c>
      <c r="O13" s="139">
        <f t="shared" si="2"/>
        <v>0</v>
      </c>
      <c r="P13" s="139">
        <f t="shared" si="3"/>
        <v>0</v>
      </c>
      <c r="Q13" s="139"/>
      <c r="R13" s="139"/>
      <c r="S13" s="139"/>
      <c r="T13" s="139"/>
      <c r="U13" s="139"/>
      <c r="V13" s="139"/>
      <c r="W13" s="140">
        <f t="shared" si="4"/>
        <v>0</v>
      </c>
      <c r="X13" s="140">
        <f t="shared" si="5"/>
        <v>0</v>
      </c>
      <c r="Y13" s="140">
        <f t="shared" si="6"/>
        <v>0</v>
      </c>
      <c r="Z13" s="141">
        <f t="shared" si="7"/>
        <v>0</v>
      </c>
      <c r="AA13" s="141">
        <f t="shared" si="8"/>
        <v>0</v>
      </c>
      <c r="AB13" s="141">
        <f t="shared" si="9"/>
        <v>0</v>
      </c>
      <c r="AC13" s="141">
        <f t="shared" si="10"/>
        <v>0</v>
      </c>
      <c r="AD13" s="141">
        <f t="shared" si="11"/>
        <v>0</v>
      </c>
      <c r="AE13" s="141">
        <f t="shared" si="12"/>
        <v>0</v>
      </c>
      <c r="AF13" s="141">
        <f t="shared" si="15"/>
        <v>0</v>
      </c>
      <c r="AG13" s="93">
        <f t="shared" si="16"/>
        <v>1</v>
      </c>
      <c r="AH13" s="141">
        <f t="shared" si="17"/>
        <v>0</v>
      </c>
      <c r="AI13" s="141"/>
      <c r="AJ13" s="141"/>
      <c r="AK13" s="65"/>
      <c r="AL13" s="136"/>
      <c r="AM13" s="136"/>
      <c r="AN13" s="136"/>
      <c r="AO13" s="136"/>
      <c r="AP13" s="136"/>
      <c r="AQ13" s="136"/>
      <c r="AR13" s="136"/>
      <c r="AS13" s="136"/>
      <c r="AT13" s="136"/>
      <c r="AU13" s="136"/>
      <c r="AV13" s="136"/>
      <c r="AW13" s="136"/>
      <c r="AX13" s="136"/>
      <c r="AY13" s="136"/>
      <c r="AZ13" s="136"/>
      <c r="BA13" s="136"/>
    </row>
    <row r="14" spans="1:53" s="11" customFormat="1" ht="68.25" customHeight="1">
      <c r="A14" s="110" t="str">
        <f t="shared" si="13"/>
        <v/>
      </c>
      <c r="B14" s="91">
        <f t="shared" si="18"/>
        <v>5</v>
      </c>
      <c r="C14" s="89" t="s">
        <v>41</v>
      </c>
      <c r="D14" s="32" t="s">
        <v>37</v>
      </c>
      <c r="E14" s="92">
        <v>1</v>
      </c>
      <c r="F14" s="47">
        <f t="shared" si="14"/>
        <v>1</v>
      </c>
      <c r="G14" s="13"/>
      <c r="H14" s="13"/>
      <c r="I14" s="13"/>
      <c r="J14" s="53"/>
      <c r="K14" s="139">
        <f t="shared" ref="K14:K25" si="19">IF((G14&lt;&gt;""),($G$2*E14),IF((H14&lt;&gt;""),($H$2*E14),IF((I14&lt;&gt;""),($I$2*E14),0)))</f>
        <v>0</v>
      </c>
      <c r="L14" s="139"/>
      <c r="M14" s="139"/>
      <c r="N14" s="139">
        <f t="shared" ref="N14:N25" si="20">IF((G14&lt;&gt;""),($G$2*E14),0)</f>
        <v>0</v>
      </c>
      <c r="O14" s="139">
        <f t="shared" ref="O14:O25" si="21">IF((H14&lt;&gt;""),($H$2*E14),IF((I14&lt;&gt;""),($I$2*E14),0))</f>
        <v>0</v>
      </c>
      <c r="P14" s="139">
        <f t="shared" ref="P14:P25" si="22">IF((I14&lt;&gt;""),($I$2*E14),0)</f>
        <v>0</v>
      </c>
      <c r="Q14" s="139"/>
      <c r="R14" s="139"/>
      <c r="S14" s="139"/>
      <c r="T14" s="139"/>
      <c r="U14" s="139"/>
      <c r="V14" s="139"/>
      <c r="W14" s="140">
        <f t="shared" ref="W14:W26" si="23">IF(E14=1,IF(G14&lt;&gt;"",1,0),0)</f>
        <v>0</v>
      </c>
      <c r="X14" s="140">
        <f t="shared" ref="X14:X26" si="24">IF(E14=1,IF(H14&lt;&gt;"",1,0),0)</f>
        <v>0</v>
      </c>
      <c r="Y14" s="140">
        <f t="shared" ref="Y14:Y26" si="25">IF(E14=1,IF(I14&lt;&gt;"",1,0),0)</f>
        <v>0</v>
      </c>
      <c r="Z14" s="141">
        <f t="shared" ref="Z14:Z26" si="26">IF(E14=2,IF(G14&lt;&gt;"",1,0),0)</f>
        <v>0</v>
      </c>
      <c r="AA14" s="141">
        <f t="shared" ref="AA14:AA26" si="27">IF(E14=2,IF(H14&lt;&gt;"",1,0),0)</f>
        <v>0</v>
      </c>
      <c r="AB14" s="141">
        <f t="shared" ref="AB14:AB26" si="28">IF(E14=2,IF(I14&lt;&gt;"",1,0),0)</f>
        <v>0</v>
      </c>
      <c r="AC14" s="141">
        <f t="shared" ref="AC14:AC26" si="29">IF(E14=3,IF(G14&lt;&gt;"",1,0),0)</f>
        <v>0</v>
      </c>
      <c r="AD14" s="141">
        <f t="shared" ref="AD14:AD26" si="30">IF(E14=3,IF(H14&lt;&gt;"",1,0),0)</f>
        <v>0</v>
      </c>
      <c r="AE14" s="141">
        <f t="shared" ref="AE14:AE26" si="31">IF(E14=3,IF(I14&lt;&gt;"",1,0),0)</f>
        <v>0</v>
      </c>
      <c r="AF14" s="141">
        <f t="shared" ref="AF14:AF26" si="32">IF((J14&lt;&gt;""),($G$2*1),0)</f>
        <v>0</v>
      </c>
      <c r="AG14" s="93">
        <f t="shared" ref="AG14:AG26" si="33">F14</f>
        <v>1</v>
      </c>
      <c r="AH14" s="141">
        <f t="shared" ref="AH14:AH25" si="34">IF((F14=0),(E14*$J$2),0)</f>
        <v>0</v>
      </c>
      <c r="AI14" s="141"/>
      <c r="AJ14" s="141"/>
      <c r="AK14" s="65"/>
      <c r="AL14" s="136"/>
      <c r="AM14" s="136"/>
      <c r="AN14" s="136"/>
      <c r="AO14" s="136"/>
      <c r="AP14" s="136"/>
      <c r="AQ14" s="136"/>
      <c r="AR14" s="136"/>
      <c r="AS14" s="136"/>
      <c r="AT14" s="136"/>
      <c r="AU14" s="136"/>
      <c r="AV14" s="136"/>
      <c r="AW14" s="136"/>
      <c r="AX14" s="136"/>
      <c r="AY14" s="136"/>
      <c r="AZ14" s="136"/>
      <c r="BA14" s="136"/>
    </row>
    <row r="15" spans="1:53" s="11" customFormat="1" ht="34.5" customHeight="1">
      <c r="A15" s="110" t="str">
        <f t="shared" si="13"/>
        <v/>
      </c>
      <c r="B15" s="91">
        <f t="shared" si="18"/>
        <v>6</v>
      </c>
      <c r="C15" s="188" t="s">
        <v>42</v>
      </c>
      <c r="D15" s="32" t="s">
        <v>38</v>
      </c>
      <c r="E15" s="92">
        <v>1</v>
      </c>
      <c r="F15" s="47">
        <f t="shared" si="14"/>
        <v>1</v>
      </c>
      <c r="G15" s="13"/>
      <c r="H15" s="13"/>
      <c r="I15" s="13"/>
      <c r="J15" s="53"/>
      <c r="K15" s="139">
        <f t="shared" si="19"/>
        <v>0</v>
      </c>
      <c r="L15" s="139"/>
      <c r="M15" s="139"/>
      <c r="N15" s="139">
        <f t="shared" si="20"/>
        <v>0</v>
      </c>
      <c r="O15" s="139">
        <f t="shared" si="21"/>
        <v>0</v>
      </c>
      <c r="P15" s="139">
        <f t="shared" si="22"/>
        <v>0</v>
      </c>
      <c r="Q15" s="139"/>
      <c r="R15" s="139"/>
      <c r="S15" s="139"/>
      <c r="T15" s="139"/>
      <c r="U15" s="139"/>
      <c r="V15" s="139"/>
      <c r="W15" s="140">
        <f t="shared" si="23"/>
        <v>0</v>
      </c>
      <c r="X15" s="140">
        <f t="shared" si="24"/>
        <v>0</v>
      </c>
      <c r="Y15" s="140">
        <f t="shared" si="25"/>
        <v>0</v>
      </c>
      <c r="Z15" s="141">
        <f t="shared" si="26"/>
        <v>0</v>
      </c>
      <c r="AA15" s="141">
        <f t="shared" si="27"/>
        <v>0</v>
      </c>
      <c r="AB15" s="141">
        <f t="shared" si="28"/>
        <v>0</v>
      </c>
      <c r="AC15" s="141">
        <f t="shared" si="29"/>
        <v>0</v>
      </c>
      <c r="AD15" s="141">
        <f t="shared" si="30"/>
        <v>0</v>
      </c>
      <c r="AE15" s="141">
        <f t="shared" si="31"/>
        <v>0</v>
      </c>
      <c r="AF15" s="141">
        <f t="shared" si="32"/>
        <v>0</v>
      </c>
      <c r="AG15" s="93">
        <f t="shared" si="33"/>
        <v>1</v>
      </c>
      <c r="AH15" s="141">
        <f t="shared" si="34"/>
        <v>0</v>
      </c>
      <c r="AI15" s="141"/>
      <c r="AJ15" s="141"/>
      <c r="AK15" s="65"/>
      <c r="AL15" s="136"/>
      <c r="AM15" s="136"/>
      <c r="AN15" s="136"/>
      <c r="AO15" s="136"/>
      <c r="AP15" s="136"/>
      <c r="AQ15" s="136"/>
      <c r="AR15" s="136"/>
      <c r="AS15" s="136"/>
      <c r="AT15" s="136"/>
      <c r="AU15" s="136"/>
      <c r="AV15" s="136"/>
      <c r="AW15" s="136"/>
      <c r="AX15" s="136"/>
      <c r="AY15" s="136"/>
      <c r="AZ15" s="136"/>
      <c r="BA15" s="136"/>
    </row>
    <row r="16" spans="1:53" s="11" customFormat="1" ht="57" customHeight="1">
      <c r="A16" s="110" t="str">
        <f t="shared" si="13"/>
        <v/>
      </c>
      <c r="B16" s="91">
        <f t="shared" si="18"/>
        <v>7</v>
      </c>
      <c r="C16" s="188"/>
      <c r="D16" s="32" t="s">
        <v>39</v>
      </c>
      <c r="E16" s="92">
        <v>1</v>
      </c>
      <c r="F16" s="47">
        <f t="shared" si="14"/>
        <v>1</v>
      </c>
      <c r="G16" s="13"/>
      <c r="H16" s="13"/>
      <c r="I16" s="13"/>
      <c r="J16" s="97"/>
      <c r="K16" s="139">
        <f t="shared" si="19"/>
        <v>0</v>
      </c>
      <c r="L16" s="139"/>
      <c r="M16" s="139"/>
      <c r="N16" s="139">
        <f t="shared" si="20"/>
        <v>0</v>
      </c>
      <c r="O16" s="139">
        <f t="shared" si="21"/>
        <v>0</v>
      </c>
      <c r="P16" s="139">
        <f t="shared" si="22"/>
        <v>0</v>
      </c>
      <c r="Q16" s="139"/>
      <c r="R16" s="139"/>
      <c r="S16" s="139"/>
      <c r="T16" s="139"/>
      <c r="U16" s="139"/>
      <c r="V16" s="139"/>
      <c r="W16" s="140">
        <f t="shared" si="23"/>
        <v>0</v>
      </c>
      <c r="X16" s="140">
        <f t="shared" si="24"/>
        <v>0</v>
      </c>
      <c r="Y16" s="140">
        <f t="shared" si="25"/>
        <v>0</v>
      </c>
      <c r="Z16" s="141">
        <f t="shared" si="26"/>
        <v>0</v>
      </c>
      <c r="AA16" s="141">
        <f t="shared" si="27"/>
        <v>0</v>
      </c>
      <c r="AB16" s="141">
        <f t="shared" si="28"/>
        <v>0</v>
      </c>
      <c r="AC16" s="141">
        <f t="shared" si="29"/>
        <v>0</v>
      </c>
      <c r="AD16" s="141">
        <f t="shared" si="30"/>
        <v>0</v>
      </c>
      <c r="AE16" s="141">
        <f t="shared" si="31"/>
        <v>0</v>
      </c>
      <c r="AF16" s="141">
        <f t="shared" si="32"/>
        <v>0</v>
      </c>
      <c r="AG16" s="93">
        <f t="shared" si="33"/>
        <v>1</v>
      </c>
      <c r="AH16" s="141">
        <f t="shared" si="34"/>
        <v>0</v>
      </c>
      <c r="AI16" s="141"/>
      <c r="AJ16" s="141"/>
      <c r="AK16" s="65"/>
      <c r="AL16" s="136"/>
      <c r="AM16" s="136"/>
      <c r="AN16" s="136"/>
      <c r="AO16" s="136"/>
      <c r="AP16" s="136"/>
      <c r="AQ16" s="136"/>
      <c r="AR16" s="136"/>
      <c r="AS16" s="136"/>
      <c r="AT16" s="136"/>
      <c r="AU16" s="136"/>
      <c r="AV16" s="136"/>
      <c r="AW16" s="136"/>
      <c r="AX16" s="136"/>
      <c r="AY16" s="136"/>
      <c r="AZ16" s="136"/>
      <c r="BA16" s="136"/>
    </row>
    <row r="17" spans="1:53" s="11" customFormat="1" ht="38.25" customHeight="1">
      <c r="A17" s="110" t="str">
        <f t="shared" si="13"/>
        <v/>
      </c>
      <c r="B17" s="91">
        <f t="shared" si="18"/>
        <v>8</v>
      </c>
      <c r="C17" s="175" t="s">
        <v>43</v>
      </c>
      <c r="D17" s="32" t="s">
        <v>141</v>
      </c>
      <c r="E17" s="92">
        <v>1</v>
      </c>
      <c r="F17" s="47">
        <f t="shared" si="14"/>
        <v>1</v>
      </c>
      <c r="G17" s="13"/>
      <c r="H17" s="13"/>
      <c r="I17" s="13"/>
      <c r="J17" s="53"/>
      <c r="K17" s="139">
        <f t="shared" si="19"/>
        <v>0</v>
      </c>
      <c r="L17" s="139"/>
      <c r="M17" s="139"/>
      <c r="N17" s="139">
        <f t="shared" si="20"/>
        <v>0</v>
      </c>
      <c r="O17" s="139">
        <f t="shared" si="21"/>
        <v>0</v>
      </c>
      <c r="P17" s="139">
        <f t="shared" si="22"/>
        <v>0</v>
      </c>
      <c r="Q17" s="139"/>
      <c r="R17" s="139"/>
      <c r="S17" s="139"/>
      <c r="T17" s="139"/>
      <c r="U17" s="139"/>
      <c r="V17" s="139"/>
      <c r="W17" s="140">
        <f t="shared" si="23"/>
        <v>0</v>
      </c>
      <c r="X17" s="140">
        <f t="shared" si="24"/>
        <v>0</v>
      </c>
      <c r="Y17" s="140">
        <f t="shared" si="25"/>
        <v>0</v>
      </c>
      <c r="Z17" s="141">
        <f t="shared" si="26"/>
        <v>0</v>
      </c>
      <c r="AA17" s="141">
        <f t="shared" si="27"/>
        <v>0</v>
      </c>
      <c r="AB17" s="141">
        <f t="shared" si="28"/>
        <v>0</v>
      </c>
      <c r="AC17" s="141">
        <f t="shared" si="29"/>
        <v>0</v>
      </c>
      <c r="AD17" s="141">
        <f t="shared" si="30"/>
        <v>0</v>
      </c>
      <c r="AE17" s="141">
        <f t="shared" si="31"/>
        <v>0</v>
      </c>
      <c r="AF17" s="141">
        <f t="shared" si="32"/>
        <v>0</v>
      </c>
      <c r="AG17" s="93">
        <f t="shared" si="33"/>
        <v>1</v>
      </c>
      <c r="AH17" s="141">
        <f t="shared" si="34"/>
        <v>0</v>
      </c>
      <c r="AI17" s="141"/>
      <c r="AJ17" s="141"/>
      <c r="AK17" s="65"/>
      <c r="AL17" s="136"/>
      <c r="AM17" s="136"/>
      <c r="AN17" s="136"/>
      <c r="AO17" s="136"/>
      <c r="AP17" s="136"/>
      <c r="AQ17" s="136"/>
      <c r="AR17" s="136"/>
      <c r="AS17" s="136"/>
      <c r="AT17" s="136"/>
      <c r="AU17" s="136"/>
      <c r="AV17" s="136"/>
      <c r="AW17" s="136"/>
      <c r="AX17" s="136"/>
      <c r="AY17" s="136"/>
      <c r="AZ17" s="136"/>
      <c r="BA17" s="136"/>
    </row>
    <row r="18" spans="1:53" s="11" customFormat="1" ht="32.25" customHeight="1">
      <c r="A18" s="110" t="str">
        <f t="shared" si="13"/>
        <v/>
      </c>
      <c r="B18" s="91">
        <f t="shared" si="18"/>
        <v>9</v>
      </c>
      <c r="C18" s="176"/>
      <c r="D18" s="42" t="s">
        <v>142</v>
      </c>
      <c r="E18" s="92">
        <v>1</v>
      </c>
      <c r="F18" s="47">
        <f t="shared" si="14"/>
        <v>1</v>
      </c>
      <c r="G18" s="13"/>
      <c r="H18" s="13"/>
      <c r="I18" s="13"/>
      <c r="J18" s="53"/>
      <c r="K18" s="139">
        <f t="shared" si="19"/>
        <v>0</v>
      </c>
      <c r="L18" s="139"/>
      <c r="M18" s="139"/>
      <c r="N18" s="139">
        <f t="shared" si="20"/>
        <v>0</v>
      </c>
      <c r="O18" s="139">
        <f t="shared" si="21"/>
        <v>0</v>
      </c>
      <c r="P18" s="139">
        <f t="shared" si="22"/>
        <v>0</v>
      </c>
      <c r="Q18" s="139"/>
      <c r="R18" s="139"/>
      <c r="S18" s="139"/>
      <c r="T18" s="139"/>
      <c r="U18" s="139"/>
      <c r="V18" s="139"/>
      <c r="W18" s="140">
        <f t="shared" si="23"/>
        <v>0</v>
      </c>
      <c r="X18" s="140">
        <f t="shared" si="24"/>
        <v>0</v>
      </c>
      <c r="Y18" s="140">
        <f t="shared" si="25"/>
        <v>0</v>
      </c>
      <c r="Z18" s="141">
        <f t="shared" si="26"/>
        <v>0</v>
      </c>
      <c r="AA18" s="141">
        <f t="shared" si="27"/>
        <v>0</v>
      </c>
      <c r="AB18" s="141">
        <f t="shared" si="28"/>
        <v>0</v>
      </c>
      <c r="AC18" s="141">
        <f t="shared" si="29"/>
        <v>0</v>
      </c>
      <c r="AD18" s="141">
        <f t="shared" si="30"/>
        <v>0</v>
      </c>
      <c r="AE18" s="141">
        <f t="shared" si="31"/>
        <v>0</v>
      </c>
      <c r="AF18" s="141">
        <f t="shared" si="32"/>
        <v>0</v>
      </c>
      <c r="AG18" s="93">
        <f t="shared" si="33"/>
        <v>1</v>
      </c>
      <c r="AH18" s="141">
        <f t="shared" si="34"/>
        <v>0</v>
      </c>
      <c r="AI18" s="141"/>
      <c r="AJ18" s="141"/>
      <c r="AK18" s="65"/>
      <c r="AL18" s="136"/>
      <c r="AM18" s="136"/>
      <c r="AN18" s="136"/>
      <c r="AO18" s="136"/>
      <c r="AP18" s="136"/>
      <c r="AQ18" s="136"/>
      <c r="AR18" s="136"/>
      <c r="AS18" s="136"/>
      <c r="AT18" s="136"/>
      <c r="AU18" s="136"/>
      <c r="AV18" s="136"/>
      <c r="AW18" s="136"/>
      <c r="AX18" s="136"/>
      <c r="AY18" s="136"/>
      <c r="AZ18" s="136"/>
      <c r="BA18" s="136"/>
    </row>
    <row r="19" spans="1:53" s="11" customFormat="1" ht="30" customHeight="1">
      <c r="A19" s="110" t="str">
        <f t="shared" si="13"/>
        <v/>
      </c>
      <c r="B19" s="91">
        <f t="shared" si="18"/>
        <v>10</v>
      </c>
      <c r="C19" s="176"/>
      <c r="D19" s="42" t="s">
        <v>148</v>
      </c>
      <c r="E19" s="92">
        <v>1</v>
      </c>
      <c r="F19" s="47">
        <f t="shared" si="14"/>
        <v>1</v>
      </c>
      <c r="G19" s="13"/>
      <c r="H19" s="13"/>
      <c r="I19" s="13"/>
      <c r="J19" s="53"/>
      <c r="K19" s="139">
        <f t="shared" si="19"/>
        <v>0</v>
      </c>
      <c r="L19" s="139"/>
      <c r="M19" s="139"/>
      <c r="N19" s="139">
        <f t="shared" si="20"/>
        <v>0</v>
      </c>
      <c r="O19" s="139">
        <f t="shared" si="21"/>
        <v>0</v>
      </c>
      <c r="P19" s="139">
        <f t="shared" si="22"/>
        <v>0</v>
      </c>
      <c r="Q19" s="139"/>
      <c r="R19" s="139"/>
      <c r="S19" s="139"/>
      <c r="T19" s="139"/>
      <c r="U19" s="139"/>
      <c r="V19" s="139"/>
      <c r="W19" s="140">
        <f t="shared" si="23"/>
        <v>0</v>
      </c>
      <c r="X19" s="140">
        <f t="shared" si="24"/>
        <v>0</v>
      </c>
      <c r="Y19" s="140">
        <f t="shared" si="25"/>
        <v>0</v>
      </c>
      <c r="Z19" s="141">
        <f t="shared" si="26"/>
        <v>0</v>
      </c>
      <c r="AA19" s="141">
        <f t="shared" si="27"/>
        <v>0</v>
      </c>
      <c r="AB19" s="141">
        <f t="shared" si="28"/>
        <v>0</v>
      </c>
      <c r="AC19" s="141">
        <f t="shared" si="29"/>
        <v>0</v>
      </c>
      <c r="AD19" s="141">
        <f t="shared" si="30"/>
        <v>0</v>
      </c>
      <c r="AE19" s="141">
        <f t="shared" si="31"/>
        <v>0</v>
      </c>
      <c r="AF19" s="141">
        <f t="shared" si="32"/>
        <v>0</v>
      </c>
      <c r="AG19" s="93">
        <f t="shared" si="33"/>
        <v>1</v>
      </c>
      <c r="AH19" s="141">
        <f t="shared" si="34"/>
        <v>0</v>
      </c>
      <c r="AI19" s="141"/>
      <c r="AJ19" s="141"/>
      <c r="AK19" s="65"/>
      <c r="AL19" s="136"/>
      <c r="AM19" s="136"/>
      <c r="AN19" s="136"/>
      <c r="AO19" s="136"/>
      <c r="AP19" s="136"/>
      <c r="AQ19" s="136"/>
      <c r="AR19" s="136"/>
      <c r="AS19" s="136"/>
      <c r="AT19" s="136"/>
      <c r="AU19" s="136"/>
      <c r="AV19" s="136"/>
      <c r="AW19" s="136"/>
      <c r="AX19" s="136"/>
      <c r="AY19" s="136"/>
      <c r="AZ19" s="136"/>
      <c r="BA19" s="136"/>
    </row>
    <row r="20" spans="1:53" s="11" customFormat="1" ht="42" customHeight="1">
      <c r="A20" s="110" t="str">
        <f t="shared" si="13"/>
        <v/>
      </c>
      <c r="B20" s="91">
        <f t="shared" si="18"/>
        <v>11</v>
      </c>
      <c r="C20" s="176"/>
      <c r="D20" s="42" t="s">
        <v>143</v>
      </c>
      <c r="E20" s="92">
        <v>1</v>
      </c>
      <c r="F20" s="47">
        <f>IF((J20&lt;&gt;""),($I$2*E20),1)</f>
        <v>1</v>
      </c>
      <c r="G20" s="13"/>
      <c r="H20" s="13"/>
      <c r="I20" s="13"/>
      <c r="J20" s="53"/>
      <c r="K20" s="139">
        <f t="shared" si="19"/>
        <v>0</v>
      </c>
      <c r="L20" s="139"/>
      <c r="M20" s="139"/>
      <c r="N20" s="139">
        <f t="shared" si="20"/>
        <v>0</v>
      </c>
      <c r="O20" s="139">
        <f t="shared" si="21"/>
        <v>0</v>
      </c>
      <c r="P20" s="139">
        <f t="shared" si="22"/>
        <v>0</v>
      </c>
      <c r="Q20" s="139"/>
      <c r="R20" s="139"/>
      <c r="S20" s="139"/>
      <c r="T20" s="139"/>
      <c r="U20" s="139"/>
      <c r="V20" s="139"/>
      <c r="W20" s="140">
        <f t="shared" si="23"/>
        <v>0</v>
      </c>
      <c r="X20" s="140">
        <f t="shared" si="24"/>
        <v>0</v>
      </c>
      <c r="Y20" s="140">
        <f t="shared" si="25"/>
        <v>0</v>
      </c>
      <c r="Z20" s="141">
        <f t="shared" si="26"/>
        <v>0</v>
      </c>
      <c r="AA20" s="141">
        <f t="shared" si="27"/>
        <v>0</v>
      </c>
      <c r="AB20" s="141">
        <f t="shared" si="28"/>
        <v>0</v>
      </c>
      <c r="AC20" s="141">
        <f t="shared" si="29"/>
        <v>0</v>
      </c>
      <c r="AD20" s="141">
        <f t="shared" si="30"/>
        <v>0</v>
      </c>
      <c r="AE20" s="141">
        <f t="shared" si="31"/>
        <v>0</v>
      </c>
      <c r="AF20" s="141">
        <f t="shared" si="32"/>
        <v>0</v>
      </c>
      <c r="AG20" s="93">
        <f t="shared" si="33"/>
        <v>1</v>
      </c>
      <c r="AH20" s="141">
        <f t="shared" si="34"/>
        <v>0</v>
      </c>
      <c r="AI20" s="141"/>
      <c r="AJ20" s="141"/>
      <c r="AK20" s="65"/>
      <c r="AL20" s="136"/>
      <c r="AM20" s="136"/>
      <c r="AN20" s="136"/>
      <c r="AO20" s="136"/>
      <c r="AP20" s="136"/>
      <c r="AQ20" s="136"/>
      <c r="AR20" s="136"/>
      <c r="AS20" s="136"/>
      <c r="AT20" s="136"/>
      <c r="AU20" s="136"/>
      <c r="AV20" s="136"/>
      <c r="AW20" s="136"/>
      <c r="AX20" s="136"/>
      <c r="AY20" s="136"/>
      <c r="AZ20" s="136"/>
      <c r="BA20" s="136"/>
    </row>
    <row r="21" spans="1:53" s="11" customFormat="1" ht="43.5" customHeight="1">
      <c r="A21" s="110" t="str">
        <f>IF(COUNTA(G21,H21,I21,J21)&gt;1,"Vale","")</f>
        <v/>
      </c>
      <c r="B21" s="91">
        <f t="shared" si="18"/>
        <v>12</v>
      </c>
      <c r="C21" s="176"/>
      <c r="D21" s="33" t="s">
        <v>44</v>
      </c>
      <c r="E21" s="92">
        <v>1</v>
      </c>
      <c r="F21" s="47">
        <f>IF((J21&lt;&gt;""),($I$2*E21),1)</f>
        <v>1</v>
      </c>
      <c r="G21" s="13"/>
      <c r="H21" s="13"/>
      <c r="I21" s="13"/>
      <c r="J21" s="53"/>
      <c r="K21" s="139">
        <f t="shared" si="19"/>
        <v>0</v>
      </c>
      <c r="L21" s="139"/>
      <c r="M21" s="139"/>
      <c r="N21" s="139">
        <f t="shared" si="20"/>
        <v>0</v>
      </c>
      <c r="O21" s="139">
        <f t="shared" si="21"/>
        <v>0</v>
      </c>
      <c r="P21" s="139">
        <f t="shared" si="22"/>
        <v>0</v>
      </c>
      <c r="Q21" s="139"/>
      <c r="R21" s="139"/>
      <c r="S21" s="139"/>
      <c r="T21" s="139"/>
      <c r="U21" s="139"/>
      <c r="V21" s="139"/>
      <c r="W21" s="140">
        <f t="shared" si="23"/>
        <v>0</v>
      </c>
      <c r="X21" s="140">
        <f t="shared" si="24"/>
        <v>0</v>
      </c>
      <c r="Y21" s="140">
        <f t="shared" si="25"/>
        <v>0</v>
      </c>
      <c r="Z21" s="141">
        <f t="shared" si="26"/>
        <v>0</v>
      </c>
      <c r="AA21" s="141">
        <f t="shared" si="27"/>
        <v>0</v>
      </c>
      <c r="AB21" s="141">
        <f t="shared" si="28"/>
        <v>0</v>
      </c>
      <c r="AC21" s="141">
        <f t="shared" si="29"/>
        <v>0</v>
      </c>
      <c r="AD21" s="141">
        <f t="shared" si="30"/>
        <v>0</v>
      </c>
      <c r="AE21" s="141">
        <f t="shared" si="31"/>
        <v>0</v>
      </c>
      <c r="AF21" s="141">
        <f t="shared" si="32"/>
        <v>0</v>
      </c>
      <c r="AG21" s="93">
        <f t="shared" si="33"/>
        <v>1</v>
      </c>
      <c r="AH21" s="141">
        <f t="shared" si="34"/>
        <v>0</v>
      </c>
      <c r="AI21" s="141"/>
      <c r="AJ21" s="141"/>
      <c r="AK21" s="65"/>
      <c r="AL21" s="136"/>
      <c r="AM21" s="136"/>
      <c r="AN21" s="136"/>
      <c r="AO21" s="136"/>
      <c r="AP21" s="136"/>
      <c r="AQ21" s="136"/>
      <c r="AR21" s="136"/>
      <c r="AS21" s="136"/>
      <c r="AT21" s="136"/>
      <c r="AU21" s="136"/>
      <c r="AV21" s="136"/>
      <c r="AW21" s="136"/>
      <c r="AX21" s="136"/>
      <c r="AY21" s="136"/>
      <c r="AZ21" s="136"/>
      <c r="BA21" s="136"/>
    </row>
    <row r="22" spans="1:53" s="11" customFormat="1" ht="33.75" customHeight="1">
      <c r="A22" s="110" t="str">
        <f t="shared" si="13"/>
        <v/>
      </c>
      <c r="B22" s="91">
        <f t="shared" si="18"/>
        <v>13</v>
      </c>
      <c r="C22" s="176"/>
      <c r="D22" s="42" t="s">
        <v>144</v>
      </c>
      <c r="E22" s="92">
        <v>1</v>
      </c>
      <c r="F22" s="47">
        <f>IF((J22&lt;&gt;""),($I$2*E22),1)</f>
        <v>1</v>
      </c>
      <c r="G22" s="13"/>
      <c r="H22" s="13"/>
      <c r="I22" s="13"/>
      <c r="J22" s="97"/>
      <c r="K22" s="139">
        <f t="shared" si="19"/>
        <v>0</v>
      </c>
      <c r="L22" s="139"/>
      <c r="M22" s="139"/>
      <c r="N22" s="139">
        <f t="shared" si="20"/>
        <v>0</v>
      </c>
      <c r="O22" s="139">
        <f t="shared" si="21"/>
        <v>0</v>
      </c>
      <c r="P22" s="139">
        <f t="shared" si="22"/>
        <v>0</v>
      </c>
      <c r="Q22" s="139"/>
      <c r="R22" s="139"/>
      <c r="S22" s="139"/>
      <c r="T22" s="139"/>
      <c r="U22" s="139"/>
      <c r="V22" s="139"/>
      <c r="W22" s="140">
        <f t="shared" si="23"/>
        <v>0</v>
      </c>
      <c r="X22" s="140">
        <f t="shared" si="24"/>
        <v>0</v>
      </c>
      <c r="Y22" s="140">
        <f t="shared" si="25"/>
        <v>0</v>
      </c>
      <c r="Z22" s="141">
        <f t="shared" si="26"/>
        <v>0</v>
      </c>
      <c r="AA22" s="141">
        <f t="shared" si="27"/>
        <v>0</v>
      </c>
      <c r="AB22" s="141">
        <f t="shared" si="28"/>
        <v>0</v>
      </c>
      <c r="AC22" s="141">
        <f t="shared" si="29"/>
        <v>0</v>
      </c>
      <c r="AD22" s="141">
        <f t="shared" si="30"/>
        <v>0</v>
      </c>
      <c r="AE22" s="141">
        <f t="shared" si="31"/>
        <v>0</v>
      </c>
      <c r="AF22" s="141">
        <f t="shared" si="32"/>
        <v>0</v>
      </c>
      <c r="AG22" s="93">
        <f t="shared" si="33"/>
        <v>1</v>
      </c>
      <c r="AH22" s="141">
        <f t="shared" si="34"/>
        <v>0</v>
      </c>
      <c r="AI22" s="141"/>
      <c r="AJ22" s="141"/>
      <c r="AK22" s="65"/>
      <c r="AL22" s="136"/>
      <c r="AM22" s="136"/>
      <c r="AN22" s="136"/>
      <c r="AO22" s="136"/>
      <c r="AP22" s="136"/>
      <c r="AQ22" s="136"/>
      <c r="AR22" s="136"/>
      <c r="AS22" s="136"/>
      <c r="AT22" s="136"/>
      <c r="AU22" s="136"/>
      <c r="AV22" s="136"/>
      <c r="AW22" s="136"/>
      <c r="AX22" s="136"/>
      <c r="AY22" s="136"/>
      <c r="AZ22" s="136"/>
      <c r="BA22" s="136"/>
    </row>
    <row r="23" spans="1:53" s="11" customFormat="1" ht="38.25" customHeight="1">
      <c r="A23" s="110" t="str">
        <f>IF(COUNTA(G23,H23,I23,J23)&gt;1,"Vale","")</f>
        <v/>
      </c>
      <c r="B23" s="91">
        <f t="shared" si="18"/>
        <v>14</v>
      </c>
      <c r="C23" s="179"/>
      <c r="D23" s="42" t="s">
        <v>45</v>
      </c>
      <c r="E23" s="151">
        <v>1</v>
      </c>
      <c r="F23" s="47">
        <f>IF((J23&lt;&gt;""),($I$2*E23),1)</f>
        <v>1</v>
      </c>
      <c r="G23" s="143"/>
      <c r="H23" s="143"/>
      <c r="I23" s="143"/>
      <c r="J23" s="154"/>
      <c r="K23" s="139">
        <f t="shared" si="19"/>
        <v>0</v>
      </c>
      <c r="L23" s="139"/>
      <c r="M23" s="139"/>
      <c r="N23" s="139">
        <f t="shared" si="20"/>
        <v>0</v>
      </c>
      <c r="O23" s="139">
        <f t="shared" si="21"/>
        <v>0</v>
      </c>
      <c r="P23" s="139">
        <f t="shared" si="22"/>
        <v>0</v>
      </c>
      <c r="Q23" s="139"/>
      <c r="R23" s="139"/>
      <c r="S23" s="139"/>
      <c r="T23" s="139"/>
      <c r="U23" s="139"/>
      <c r="V23" s="139"/>
      <c r="W23" s="140">
        <f t="shared" si="23"/>
        <v>0</v>
      </c>
      <c r="X23" s="140">
        <f t="shared" si="24"/>
        <v>0</v>
      </c>
      <c r="Y23" s="140">
        <f t="shared" si="25"/>
        <v>0</v>
      </c>
      <c r="Z23" s="141">
        <f t="shared" si="26"/>
        <v>0</v>
      </c>
      <c r="AA23" s="141">
        <f t="shared" si="27"/>
        <v>0</v>
      </c>
      <c r="AB23" s="141">
        <f t="shared" si="28"/>
        <v>0</v>
      </c>
      <c r="AC23" s="141">
        <f t="shared" si="29"/>
        <v>0</v>
      </c>
      <c r="AD23" s="141">
        <f t="shared" si="30"/>
        <v>0</v>
      </c>
      <c r="AE23" s="141">
        <f t="shared" si="31"/>
        <v>0</v>
      </c>
      <c r="AF23" s="141">
        <f t="shared" si="32"/>
        <v>0</v>
      </c>
      <c r="AG23" s="93">
        <f t="shared" si="33"/>
        <v>1</v>
      </c>
      <c r="AH23" s="141">
        <f t="shared" si="34"/>
        <v>0</v>
      </c>
      <c r="AI23" s="141"/>
      <c r="AJ23" s="141"/>
      <c r="AK23" s="145"/>
      <c r="AL23" s="136"/>
      <c r="AM23" s="136"/>
      <c r="AN23" s="136"/>
      <c r="AO23" s="136"/>
      <c r="AP23" s="136"/>
      <c r="AQ23" s="136"/>
      <c r="AR23" s="136"/>
      <c r="AS23" s="136"/>
      <c r="AT23" s="136"/>
      <c r="AU23" s="136"/>
      <c r="AV23" s="136"/>
      <c r="AW23" s="136"/>
      <c r="AX23" s="136"/>
      <c r="AY23" s="136"/>
      <c r="AZ23" s="136"/>
      <c r="BA23" s="136"/>
    </row>
    <row r="24" spans="1:53" s="11" customFormat="1" ht="45.75" customHeight="1">
      <c r="A24" s="115"/>
      <c r="B24" s="81"/>
      <c r="C24" s="173" t="s">
        <v>46</v>
      </c>
      <c r="D24" s="174"/>
      <c r="E24" s="82"/>
      <c r="F24" s="152"/>
      <c r="G24" s="84"/>
      <c r="H24" s="84"/>
      <c r="I24" s="88"/>
      <c r="J24" s="85"/>
      <c r="K24" s="156"/>
      <c r="L24" s="156"/>
      <c r="M24" s="156"/>
      <c r="N24" s="156"/>
      <c r="O24" s="156"/>
      <c r="P24" s="156"/>
      <c r="Q24" s="156"/>
      <c r="R24" s="156"/>
      <c r="S24" s="156"/>
      <c r="T24" s="156"/>
      <c r="U24" s="156"/>
      <c r="V24" s="156"/>
      <c r="W24" s="157"/>
      <c r="X24" s="157"/>
      <c r="Y24" s="157"/>
      <c r="Z24" s="158"/>
      <c r="AA24" s="158"/>
      <c r="AB24" s="158"/>
      <c r="AC24" s="158"/>
      <c r="AD24" s="158"/>
      <c r="AE24" s="158"/>
      <c r="AF24" s="158"/>
      <c r="AG24" s="159"/>
      <c r="AH24" s="158"/>
      <c r="AI24" s="158"/>
      <c r="AJ24" s="158"/>
      <c r="AK24" s="104"/>
      <c r="AL24" s="136"/>
      <c r="AM24" s="136"/>
      <c r="AN24" s="136"/>
      <c r="AO24" s="136"/>
      <c r="AP24" s="136"/>
      <c r="AQ24" s="136"/>
      <c r="AR24" s="136"/>
      <c r="AS24" s="136"/>
      <c r="AT24" s="136"/>
      <c r="AU24" s="136"/>
      <c r="AV24" s="136"/>
      <c r="AW24" s="136"/>
      <c r="AX24" s="136"/>
      <c r="AY24" s="136"/>
      <c r="AZ24" s="136"/>
      <c r="BA24" s="136"/>
    </row>
    <row r="25" spans="1:53" s="95" customFormat="1" ht="38.25">
      <c r="A25" s="110" t="str">
        <f t="shared" si="13"/>
        <v/>
      </c>
      <c r="B25" s="91">
        <f>1+B23</f>
        <v>15</v>
      </c>
      <c r="C25" s="175" t="s">
        <v>53</v>
      </c>
      <c r="D25" s="32" t="s">
        <v>47</v>
      </c>
      <c r="E25" s="102">
        <v>1</v>
      </c>
      <c r="F25" s="47">
        <f t="shared" ref="F25" si="35">IF((J25&lt;&gt;""),($I$2*E25),1)</f>
        <v>1</v>
      </c>
      <c r="G25" s="29"/>
      <c r="H25" s="29"/>
      <c r="I25" s="29"/>
      <c r="J25" s="100"/>
      <c r="K25" s="139">
        <f t="shared" si="19"/>
        <v>0</v>
      </c>
      <c r="L25" s="139"/>
      <c r="M25" s="139"/>
      <c r="N25" s="139">
        <f t="shared" si="20"/>
        <v>0</v>
      </c>
      <c r="O25" s="139">
        <f t="shared" si="21"/>
        <v>0</v>
      </c>
      <c r="P25" s="139">
        <f t="shared" si="22"/>
        <v>0</v>
      </c>
      <c r="Q25" s="139"/>
      <c r="R25" s="139"/>
      <c r="S25" s="139"/>
      <c r="T25" s="139"/>
      <c r="U25" s="139"/>
      <c r="V25" s="139"/>
      <c r="W25" s="140">
        <f t="shared" si="23"/>
        <v>0</v>
      </c>
      <c r="X25" s="140">
        <f t="shared" si="24"/>
        <v>0</v>
      </c>
      <c r="Y25" s="140">
        <f t="shared" si="25"/>
        <v>0</v>
      </c>
      <c r="Z25" s="141">
        <f t="shared" si="26"/>
        <v>0</v>
      </c>
      <c r="AA25" s="141">
        <f t="shared" si="27"/>
        <v>0</v>
      </c>
      <c r="AB25" s="141">
        <f t="shared" si="28"/>
        <v>0</v>
      </c>
      <c r="AC25" s="141">
        <f t="shared" si="29"/>
        <v>0</v>
      </c>
      <c r="AD25" s="141">
        <f t="shared" si="30"/>
        <v>0</v>
      </c>
      <c r="AE25" s="141">
        <f t="shared" si="31"/>
        <v>0</v>
      </c>
      <c r="AF25" s="141">
        <f t="shared" si="32"/>
        <v>0</v>
      </c>
      <c r="AG25" s="93">
        <f t="shared" si="33"/>
        <v>1</v>
      </c>
      <c r="AH25" s="141">
        <f t="shared" si="34"/>
        <v>0</v>
      </c>
      <c r="AI25" s="141"/>
      <c r="AJ25" s="141"/>
      <c r="AK25" s="155"/>
      <c r="AL25" s="137"/>
      <c r="AM25" s="137"/>
      <c r="AN25" s="137"/>
      <c r="AO25" s="137"/>
      <c r="AP25" s="137"/>
      <c r="AQ25" s="137"/>
      <c r="AR25" s="137"/>
      <c r="AS25" s="137"/>
      <c r="AT25" s="137"/>
      <c r="AU25" s="137"/>
      <c r="AV25" s="137"/>
      <c r="AW25" s="137"/>
      <c r="AX25" s="137"/>
      <c r="AY25" s="137"/>
      <c r="AZ25" s="137"/>
      <c r="BA25" s="137"/>
    </row>
    <row r="26" spans="1:53" s="95" customFormat="1" ht="20.25">
      <c r="A26" s="110"/>
      <c r="B26" s="91">
        <f t="shared" si="18"/>
        <v>16</v>
      </c>
      <c r="C26" s="176"/>
      <c r="D26" s="32" t="s">
        <v>48</v>
      </c>
      <c r="E26" s="92">
        <v>2</v>
      </c>
      <c r="F26" s="47">
        <f>IF((J26&lt;&gt;""),($I$2*E26),2)</f>
        <v>2</v>
      </c>
      <c r="G26" s="13"/>
      <c r="H26" s="13"/>
      <c r="I26" s="13"/>
      <c r="J26" s="53"/>
      <c r="K26" s="139"/>
      <c r="L26" s="139">
        <f>IF((G26&lt;&gt;""),($G$2*E26),IF((H26&lt;&gt;""),($H$2*E26),IF((I26&lt;&gt;""),($I$2*E26),0)))</f>
        <v>0</v>
      </c>
      <c r="M26" s="139"/>
      <c r="N26" s="139"/>
      <c r="O26" s="139"/>
      <c r="P26" s="139"/>
      <c r="Q26" s="139">
        <f>IF((G26&lt;&gt;""),($G$2*E26),0)</f>
        <v>0</v>
      </c>
      <c r="R26" s="139">
        <f>IF((H26&lt;&gt;""),($H$2*E26),IF((I26&lt;&gt;""),($I$2*E26),0))</f>
        <v>0</v>
      </c>
      <c r="S26" s="139">
        <f>IF((I26&lt;&gt;""),($I$2*E26),0)</f>
        <v>0</v>
      </c>
      <c r="T26" s="139"/>
      <c r="U26" s="139"/>
      <c r="V26" s="139"/>
      <c r="W26" s="140">
        <f t="shared" si="23"/>
        <v>0</v>
      </c>
      <c r="X26" s="140">
        <f t="shared" si="24"/>
        <v>0</v>
      </c>
      <c r="Y26" s="140">
        <f t="shared" si="25"/>
        <v>0</v>
      </c>
      <c r="Z26" s="141">
        <f t="shared" si="26"/>
        <v>0</v>
      </c>
      <c r="AA26" s="141">
        <f t="shared" si="27"/>
        <v>0</v>
      </c>
      <c r="AB26" s="141">
        <f t="shared" si="28"/>
        <v>0</v>
      </c>
      <c r="AC26" s="141">
        <f t="shared" si="29"/>
        <v>0</v>
      </c>
      <c r="AD26" s="141">
        <f t="shared" si="30"/>
        <v>0</v>
      </c>
      <c r="AE26" s="141">
        <f t="shared" si="31"/>
        <v>0</v>
      </c>
      <c r="AF26" s="141">
        <f t="shared" si="32"/>
        <v>0</v>
      </c>
      <c r="AG26" s="93">
        <f t="shared" si="33"/>
        <v>2</v>
      </c>
      <c r="AH26" s="141"/>
      <c r="AI26" s="141">
        <f>IF((F26=0),(E26*$J$2),0)</f>
        <v>0</v>
      </c>
      <c r="AJ26" s="141"/>
      <c r="AK26" s="94"/>
      <c r="AL26" s="137"/>
      <c r="AM26" s="137"/>
      <c r="AN26" s="137"/>
      <c r="AO26" s="137"/>
      <c r="AP26" s="137"/>
      <c r="AQ26" s="137"/>
      <c r="AR26" s="137"/>
      <c r="AS26" s="137"/>
      <c r="AT26" s="137"/>
      <c r="AU26" s="137"/>
      <c r="AV26" s="137"/>
      <c r="AW26" s="137"/>
      <c r="AX26" s="137"/>
      <c r="AY26" s="137"/>
      <c r="AZ26" s="137"/>
      <c r="BA26" s="137"/>
    </row>
    <row r="27" spans="1:53" s="95" customFormat="1" ht="25.5">
      <c r="A27" s="110" t="str">
        <f t="shared" si="13"/>
        <v/>
      </c>
      <c r="B27" s="91">
        <f t="shared" si="18"/>
        <v>17</v>
      </c>
      <c r="C27" s="176"/>
      <c r="D27" s="32" t="s">
        <v>49</v>
      </c>
      <c r="E27" s="92">
        <v>2</v>
      </c>
      <c r="F27" s="47">
        <f t="shared" ref="F27:F29" si="36">IF((J27&lt;&gt;""),($I$2*E27),2)</f>
        <v>2</v>
      </c>
      <c r="G27" s="13"/>
      <c r="H27" s="13"/>
      <c r="I27" s="13"/>
      <c r="J27" s="53"/>
      <c r="K27" s="139"/>
      <c r="L27" s="139">
        <f t="shared" ref="L27:L29" si="37">IF((G27&lt;&gt;""),($G$2*E27),IF((H27&lt;&gt;""),($H$2*E27),IF((I27&lt;&gt;""),($I$2*E27),0)))</f>
        <v>0</v>
      </c>
      <c r="M27" s="139"/>
      <c r="N27" s="139"/>
      <c r="O27" s="139"/>
      <c r="P27" s="139"/>
      <c r="Q27" s="139">
        <f t="shared" ref="Q27:Q29" si="38">IF((G27&lt;&gt;""),($G$2*E27),0)</f>
        <v>0</v>
      </c>
      <c r="R27" s="139">
        <f t="shared" ref="R27:R29" si="39">IF((H27&lt;&gt;""),($H$2*E27),IF((I27&lt;&gt;""),($I$2*E27),0))</f>
        <v>0</v>
      </c>
      <c r="S27" s="139">
        <f t="shared" ref="S27:S29" si="40">IF((I27&lt;&gt;""),($I$2*E27),0)</f>
        <v>0</v>
      </c>
      <c r="T27" s="139"/>
      <c r="U27" s="139"/>
      <c r="V27" s="139"/>
      <c r="W27" s="140">
        <f t="shared" ref="W27:W30" si="41">IF(E27=1,IF(G27&lt;&gt;"",1,0),0)</f>
        <v>0</v>
      </c>
      <c r="X27" s="140">
        <f t="shared" ref="X27:X30" si="42">IF(E27=1,IF(H27&lt;&gt;"",1,0),0)</f>
        <v>0</v>
      </c>
      <c r="Y27" s="140">
        <f t="shared" ref="Y27:Y30" si="43">IF(E27=1,IF(I27&lt;&gt;"",1,0),0)</f>
        <v>0</v>
      </c>
      <c r="Z27" s="141">
        <f t="shared" ref="Z27:Z30" si="44">IF(E27=2,IF(G27&lt;&gt;"",1,0),0)</f>
        <v>0</v>
      </c>
      <c r="AA27" s="141">
        <f t="shared" ref="AA27:AA30" si="45">IF(E27=2,IF(H27&lt;&gt;"",1,0),0)</f>
        <v>0</v>
      </c>
      <c r="AB27" s="141">
        <f t="shared" ref="AB27:AB30" si="46">IF(E27=2,IF(I27&lt;&gt;"",1,0),0)</f>
        <v>0</v>
      </c>
      <c r="AC27" s="141">
        <f t="shared" ref="AC27:AC30" si="47">IF(E27=3,IF(G27&lt;&gt;"",1,0),0)</f>
        <v>0</v>
      </c>
      <c r="AD27" s="141">
        <f t="shared" ref="AD27:AD30" si="48">IF(E27=3,IF(H27&lt;&gt;"",1,0),0)</f>
        <v>0</v>
      </c>
      <c r="AE27" s="141">
        <f t="shared" ref="AE27:AE30" si="49">IF(E27=3,IF(I27&lt;&gt;"",1,0),0)</f>
        <v>0</v>
      </c>
      <c r="AF27" s="141">
        <f t="shared" ref="AF27:AF30" si="50">IF((J27&lt;&gt;""),($G$2*1),0)</f>
        <v>0</v>
      </c>
      <c r="AG27" s="93">
        <f t="shared" ref="AG27:AG30" si="51">F27</f>
        <v>2</v>
      </c>
      <c r="AH27" s="141"/>
      <c r="AI27" s="141">
        <f t="shared" ref="AI27:AI29" si="52">IF((F27=0),(E27*$J$2),0)</f>
        <v>0</v>
      </c>
      <c r="AJ27" s="141"/>
      <c r="AK27" s="94"/>
      <c r="AL27" s="137"/>
      <c r="AM27" s="137"/>
      <c r="AN27" s="137"/>
      <c r="AO27" s="137"/>
      <c r="AP27" s="137"/>
      <c r="AQ27" s="137"/>
      <c r="AR27" s="137"/>
      <c r="AS27" s="137"/>
      <c r="AT27" s="137"/>
      <c r="AU27" s="137"/>
      <c r="AV27" s="137"/>
      <c r="AW27" s="137"/>
      <c r="AX27" s="137"/>
      <c r="AY27" s="137"/>
      <c r="AZ27" s="137"/>
      <c r="BA27" s="137"/>
    </row>
    <row r="28" spans="1:53" s="95" customFormat="1" ht="25.5">
      <c r="A28" s="110" t="str">
        <f t="shared" si="13"/>
        <v/>
      </c>
      <c r="B28" s="91">
        <f t="shared" si="18"/>
        <v>18</v>
      </c>
      <c r="C28" s="176"/>
      <c r="D28" s="32" t="s">
        <v>50</v>
      </c>
      <c r="E28" s="92">
        <v>2</v>
      </c>
      <c r="F28" s="47">
        <f t="shared" si="36"/>
        <v>2</v>
      </c>
      <c r="G28" s="13"/>
      <c r="H28" s="13"/>
      <c r="I28" s="13"/>
      <c r="J28" s="53"/>
      <c r="K28" s="139"/>
      <c r="L28" s="139">
        <f t="shared" si="37"/>
        <v>0</v>
      </c>
      <c r="M28" s="139"/>
      <c r="N28" s="139"/>
      <c r="O28" s="139"/>
      <c r="P28" s="139"/>
      <c r="Q28" s="139">
        <f t="shared" si="38"/>
        <v>0</v>
      </c>
      <c r="R28" s="139">
        <f t="shared" si="39"/>
        <v>0</v>
      </c>
      <c r="S28" s="139">
        <f t="shared" si="40"/>
        <v>0</v>
      </c>
      <c r="T28" s="139"/>
      <c r="U28" s="139"/>
      <c r="V28" s="139"/>
      <c r="W28" s="140">
        <f t="shared" si="41"/>
        <v>0</v>
      </c>
      <c r="X28" s="140">
        <f t="shared" si="42"/>
        <v>0</v>
      </c>
      <c r="Y28" s="140">
        <f t="shared" si="43"/>
        <v>0</v>
      </c>
      <c r="Z28" s="141">
        <f t="shared" si="44"/>
        <v>0</v>
      </c>
      <c r="AA28" s="141">
        <f t="shared" si="45"/>
        <v>0</v>
      </c>
      <c r="AB28" s="141">
        <f t="shared" si="46"/>
        <v>0</v>
      </c>
      <c r="AC28" s="141">
        <f t="shared" si="47"/>
        <v>0</v>
      </c>
      <c r="AD28" s="141">
        <f t="shared" si="48"/>
        <v>0</v>
      </c>
      <c r="AE28" s="141">
        <f t="shared" si="49"/>
        <v>0</v>
      </c>
      <c r="AF28" s="141">
        <f t="shared" si="50"/>
        <v>0</v>
      </c>
      <c r="AG28" s="93">
        <f t="shared" si="51"/>
        <v>2</v>
      </c>
      <c r="AH28" s="141"/>
      <c r="AI28" s="141">
        <f t="shared" si="52"/>
        <v>0</v>
      </c>
      <c r="AJ28" s="141"/>
      <c r="AK28" s="94"/>
      <c r="AL28" s="137"/>
      <c r="AM28" s="137"/>
      <c r="AN28" s="137"/>
      <c r="AO28" s="137"/>
      <c r="AP28" s="137"/>
      <c r="AQ28" s="137"/>
      <c r="AR28" s="137"/>
      <c r="AS28" s="137"/>
      <c r="AT28" s="137"/>
      <c r="AU28" s="137"/>
      <c r="AV28" s="137"/>
      <c r="AW28" s="137"/>
      <c r="AX28" s="137"/>
      <c r="AY28" s="137"/>
      <c r="AZ28" s="137"/>
      <c r="BA28" s="137"/>
    </row>
    <row r="29" spans="1:53" s="95" customFormat="1" ht="25.5">
      <c r="A29" s="110"/>
      <c r="B29" s="91">
        <f t="shared" si="18"/>
        <v>19</v>
      </c>
      <c r="C29" s="176"/>
      <c r="D29" s="32" t="s">
        <v>51</v>
      </c>
      <c r="E29" s="92">
        <v>2</v>
      </c>
      <c r="F29" s="47">
        <f t="shared" si="36"/>
        <v>2</v>
      </c>
      <c r="G29" s="13"/>
      <c r="H29" s="13"/>
      <c r="I29" s="13"/>
      <c r="J29" s="53"/>
      <c r="K29" s="139"/>
      <c r="L29" s="139">
        <f t="shared" si="37"/>
        <v>0</v>
      </c>
      <c r="M29" s="139"/>
      <c r="N29" s="139"/>
      <c r="O29" s="139"/>
      <c r="P29" s="139"/>
      <c r="Q29" s="139">
        <f t="shared" si="38"/>
        <v>0</v>
      </c>
      <c r="R29" s="139">
        <f t="shared" si="39"/>
        <v>0</v>
      </c>
      <c r="S29" s="139">
        <f t="shared" si="40"/>
        <v>0</v>
      </c>
      <c r="T29" s="139"/>
      <c r="U29" s="139"/>
      <c r="V29" s="139"/>
      <c r="W29" s="140">
        <f t="shared" si="41"/>
        <v>0</v>
      </c>
      <c r="X29" s="140">
        <f t="shared" si="42"/>
        <v>0</v>
      </c>
      <c r="Y29" s="140">
        <f t="shared" si="43"/>
        <v>0</v>
      </c>
      <c r="Z29" s="141">
        <f t="shared" si="44"/>
        <v>0</v>
      </c>
      <c r="AA29" s="141">
        <f t="shared" si="45"/>
        <v>0</v>
      </c>
      <c r="AB29" s="141">
        <f t="shared" si="46"/>
        <v>0</v>
      </c>
      <c r="AC29" s="141">
        <f t="shared" si="47"/>
        <v>0</v>
      </c>
      <c r="AD29" s="141">
        <f t="shared" si="48"/>
        <v>0</v>
      </c>
      <c r="AE29" s="141">
        <f t="shared" si="49"/>
        <v>0</v>
      </c>
      <c r="AF29" s="141">
        <f t="shared" si="50"/>
        <v>0</v>
      </c>
      <c r="AG29" s="93">
        <f t="shared" si="51"/>
        <v>2</v>
      </c>
      <c r="AH29" s="141"/>
      <c r="AI29" s="141">
        <f t="shared" si="52"/>
        <v>0</v>
      </c>
      <c r="AJ29" s="141"/>
      <c r="AK29" s="94"/>
      <c r="AL29" s="137"/>
      <c r="AM29" s="137"/>
      <c r="AN29" s="137"/>
      <c r="AO29" s="137"/>
      <c r="AP29" s="137"/>
      <c r="AQ29" s="137"/>
      <c r="AR29" s="137"/>
      <c r="AS29" s="137"/>
      <c r="AT29" s="137"/>
      <c r="AU29" s="137"/>
      <c r="AV29" s="137"/>
      <c r="AW29" s="137"/>
      <c r="AX29" s="137"/>
      <c r="AY29" s="137"/>
      <c r="AZ29" s="137"/>
      <c r="BA29" s="137"/>
    </row>
    <row r="30" spans="1:53" s="95" customFormat="1" ht="30.75" customHeight="1">
      <c r="A30" s="110" t="str">
        <f t="shared" si="13"/>
        <v/>
      </c>
      <c r="B30" s="91">
        <f t="shared" si="18"/>
        <v>20</v>
      </c>
      <c r="C30" s="176"/>
      <c r="D30" s="32" t="s">
        <v>52</v>
      </c>
      <c r="E30" s="92">
        <v>3</v>
      </c>
      <c r="F30" s="47">
        <f>IF((J30&lt;&gt;""),($I$2*E30),3)</f>
        <v>3</v>
      </c>
      <c r="G30" s="13"/>
      <c r="H30" s="13"/>
      <c r="I30" s="13"/>
      <c r="J30" s="53"/>
      <c r="K30" s="139"/>
      <c r="L30" s="139"/>
      <c r="M30" s="139">
        <f>IF((G30&lt;&gt;""),($G$2*E30),IF((H30&lt;&gt;""),($H$2*E30),IF((I30&lt;&gt;""),($I$2*E30),0)))</f>
        <v>0</v>
      </c>
      <c r="N30" s="139"/>
      <c r="O30" s="139"/>
      <c r="P30" s="139"/>
      <c r="Q30" s="139"/>
      <c r="R30" s="139"/>
      <c r="S30" s="139"/>
      <c r="T30" s="139">
        <f>IF((G30&lt;&gt;""),($G$2*E30),0)</f>
        <v>0</v>
      </c>
      <c r="U30" s="139">
        <f>IF((H30&lt;&gt;""),($H$2*E30),IF((I30&lt;&gt;""),($I$2*E30),0))</f>
        <v>0</v>
      </c>
      <c r="V30" s="139">
        <f>IF((I30&lt;&gt;""),($I$2*E30),0)</f>
        <v>0</v>
      </c>
      <c r="W30" s="140">
        <f t="shared" si="41"/>
        <v>0</v>
      </c>
      <c r="X30" s="140">
        <f t="shared" si="42"/>
        <v>0</v>
      </c>
      <c r="Y30" s="140">
        <f t="shared" si="43"/>
        <v>0</v>
      </c>
      <c r="Z30" s="141">
        <f t="shared" si="44"/>
        <v>0</v>
      </c>
      <c r="AA30" s="141">
        <f t="shared" si="45"/>
        <v>0</v>
      </c>
      <c r="AB30" s="141">
        <f t="shared" si="46"/>
        <v>0</v>
      </c>
      <c r="AC30" s="141">
        <f t="shared" si="47"/>
        <v>0</v>
      </c>
      <c r="AD30" s="141">
        <f t="shared" si="48"/>
        <v>0</v>
      </c>
      <c r="AE30" s="141">
        <f t="shared" si="49"/>
        <v>0</v>
      </c>
      <c r="AF30" s="141">
        <f t="shared" si="50"/>
        <v>0</v>
      </c>
      <c r="AG30" s="93">
        <f t="shared" si="51"/>
        <v>3</v>
      </c>
      <c r="AH30" s="141"/>
      <c r="AI30" s="141"/>
      <c r="AJ30" s="141">
        <f>IF((F30=0),(E30*$J$2),0)</f>
        <v>0</v>
      </c>
      <c r="AK30" s="94"/>
      <c r="AL30" s="137"/>
      <c r="AM30" s="137"/>
      <c r="AN30" s="137"/>
      <c r="AO30" s="137"/>
      <c r="AP30" s="137"/>
      <c r="AQ30" s="137"/>
      <c r="AR30" s="137"/>
      <c r="AS30" s="137"/>
      <c r="AT30" s="137"/>
      <c r="AU30" s="137"/>
      <c r="AV30" s="137"/>
      <c r="AW30" s="137"/>
      <c r="AX30" s="137"/>
      <c r="AY30" s="137"/>
      <c r="AZ30" s="137"/>
      <c r="BA30" s="137"/>
    </row>
    <row r="31" spans="1:53" s="11" customFormat="1" ht="47.25" customHeight="1">
      <c r="A31" s="110" t="str">
        <f t="shared" si="13"/>
        <v/>
      </c>
      <c r="B31" s="91">
        <f t="shared" si="18"/>
        <v>21</v>
      </c>
      <c r="C31" s="177" t="s">
        <v>54</v>
      </c>
      <c r="D31" s="32" t="s">
        <v>145</v>
      </c>
      <c r="E31" s="92">
        <v>1</v>
      </c>
      <c r="F31" s="47">
        <f t="shared" ref="F31:F32" si="53">IF((J31&lt;&gt;""),($I$2*E31),1)</f>
        <v>1</v>
      </c>
      <c r="G31" s="13"/>
      <c r="H31" s="13"/>
      <c r="I31" s="13"/>
      <c r="J31" s="53"/>
      <c r="K31" s="139">
        <f t="shared" ref="K31:K32" si="54">IF((G31&lt;&gt;""),($G$2*E31),IF((H31&lt;&gt;""),($H$2*E31),IF((I31&lt;&gt;""),($I$2*E31),0)))</f>
        <v>0</v>
      </c>
      <c r="L31" s="139"/>
      <c r="M31" s="139"/>
      <c r="N31" s="139">
        <f t="shared" ref="N31:N32" si="55">IF((G31&lt;&gt;""),($G$2*E31),0)</f>
        <v>0</v>
      </c>
      <c r="O31" s="139">
        <f t="shared" ref="O31:O32" si="56">IF((H31&lt;&gt;""),($H$2*E31),IF((I31&lt;&gt;""),($I$2*E31),0))</f>
        <v>0</v>
      </c>
      <c r="P31" s="139">
        <f t="shared" ref="P31:P32" si="57">IF((I31&lt;&gt;""),($I$2*E31),0)</f>
        <v>0</v>
      </c>
      <c r="Q31" s="139"/>
      <c r="R31" s="139"/>
      <c r="S31" s="139"/>
      <c r="T31" s="139"/>
      <c r="U31" s="139"/>
      <c r="V31" s="139"/>
      <c r="W31" s="140">
        <f t="shared" ref="W31:W57" si="58">IF(E31=1,IF(G31&lt;&gt;"",1,0),0)</f>
        <v>0</v>
      </c>
      <c r="X31" s="140">
        <f t="shared" ref="X31:X57" si="59">IF(E31=1,IF(H31&lt;&gt;"",1,0),0)</f>
        <v>0</v>
      </c>
      <c r="Y31" s="140">
        <f t="shared" ref="Y31:Y57" si="60">IF(E31=1,IF(I31&lt;&gt;"",1,0),0)</f>
        <v>0</v>
      </c>
      <c r="Z31" s="141">
        <f t="shared" ref="Z31:Z57" si="61">IF(E31=2,IF(G31&lt;&gt;"",1,0),0)</f>
        <v>0</v>
      </c>
      <c r="AA31" s="141">
        <f t="shared" ref="AA31:AA57" si="62">IF(E31=2,IF(H31&lt;&gt;"",1,0),0)</f>
        <v>0</v>
      </c>
      <c r="AB31" s="141">
        <f t="shared" ref="AB31:AB57" si="63">IF(E31=2,IF(I31&lt;&gt;"",1,0),0)</f>
        <v>0</v>
      </c>
      <c r="AC31" s="141">
        <f t="shared" ref="AC31:AC57" si="64">IF(E31=3,IF(G31&lt;&gt;"",1,0),0)</f>
        <v>0</v>
      </c>
      <c r="AD31" s="141">
        <f t="shared" ref="AD31:AD57" si="65">IF(E31=3,IF(H31&lt;&gt;"",1,0),0)</f>
        <v>0</v>
      </c>
      <c r="AE31" s="141">
        <f t="shared" ref="AE31:AE57" si="66">IF(E31=3,IF(I31&lt;&gt;"",1,0),0)</f>
        <v>0</v>
      </c>
      <c r="AF31" s="141">
        <f t="shared" ref="AF31:AF36" si="67">IF((J31&lt;&gt;""),($G$2*1),0)</f>
        <v>0</v>
      </c>
      <c r="AG31" s="93">
        <f t="shared" ref="AG31:AG73" si="68">F31</f>
        <v>1</v>
      </c>
      <c r="AH31" s="141">
        <f t="shared" ref="AH31:AH32" si="69">IF((F31=0),(E31*$J$2),0)</f>
        <v>0</v>
      </c>
      <c r="AI31" s="141"/>
      <c r="AJ31" s="141"/>
      <c r="AK31" s="65"/>
      <c r="AL31" s="136"/>
      <c r="AM31" s="136"/>
      <c r="AN31" s="136"/>
      <c r="AO31" s="136"/>
      <c r="AP31" s="136"/>
      <c r="AQ31" s="136"/>
      <c r="AR31" s="136"/>
      <c r="AS31" s="136"/>
      <c r="AT31" s="136"/>
      <c r="AU31" s="136"/>
      <c r="AV31" s="136"/>
      <c r="AW31" s="136"/>
      <c r="AX31" s="136"/>
      <c r="AY31" s="136"/>
      <c r="AZ31" s="136"/>
      <c r="BA31" s="136"/>
    </row>
    <row r="32" spans="1:53" s="11" customFormat="1" ht="33" customHeight="1">
      <c r="A32" s="110" t="str">
        <f>IF(COUNTA(G32,H32,I32,J32)&gt;1,"Vale","")</f>
        <v/>
      </c>
      <c r="B32" s="91">
        <f t="shared" si="18"/>
        <v>22</v>
      </c>
      <c r="C32" s="178"/>
      <c r="D32" s="32" t="s">
        <v>65</v>
      </c>
      <c r="E32" s="92">
        <v>1</v>
      </c>
      <c r="F32" s="47">
        <f t="shared" si="53"/>
        <v>1</v>
      </c>
      <c r="G32" s="13"/>
      <c r="H32" s="13"/>
      <c r="I32" s="13"/>
      <c r="J32" s="53"/>
      <c r="K32" s="139">
        <f t="shared" si="54"/>
        <v>0</v>
      </c>
      <c r="L32" s="139"/>
      <c r="M32" s="139"/>
      <c r="N32" s="139">
        <f t="shared" si="55"/>
        <v>0</v>
      </c>
      <c r="O32" s="139">
        <f t="shared" si="56"/>
        <v>0</v>
      </c>
      <c r="P32" s="139">
        <f t="shared" si="57"/>
        <v>0</v>
      </c>
      <c r="Q32" s="139"/>
      <c r="R32" s="139"/>
      <c r="S32" s="139"/>
      <c r="T32" s="139"/>
      <c r="U32" s="139"/>
      <c r="V32" s="139"/>
      <c r="W32" s="140">
        <f t="shared" si="58"/>
        <v>0</v>
      </c>
      <c r="X32" s="140">
        <f t="shared" si="59"/>
        <v>0</v>
      </c>
      <c r="Y32" s="140">
        <f t="shared" si="60"/>
        <v>0</v>
      </c>
      <c r="Z32" s="141">
        <f t="shared" si="61"/>
        <v>0</v>
      </c>
      <c r="AA32" s="141">
        <f t="shared" si="62"/>
        <v>0</v>
      </c>
      <c r="AB32" s="141">
        <f t="shared" si="63"/>
        <v>0</v>
      </c>
      <c r="AC32" s="141">
        <f t="shared" si="64"/>
        <v>0</v>
      </c>
      <c r="AD32" s="141">
        <f t="shared" si="65"/>
        <v>0</v>
      </c>
      <c r="AE32" s="141">
        <f t="shared" si="66"/>
        <v>0</v>
      </c>
      <c r="AF32" s="141">
        <f t="shared" si="67"/>
        <v>0</v>
      </c>
      <c r="AG32" s="93">
        <f t="shared" si="68"/>
        <v>1</v>
      </c>
      <c r="AH32" s="141">
        <f t="shared" si="69"/>
        <v>0</v>
      </c>
      <c r="AI32" s="141"/>
      <c r="AJ32" s="141"/>
      <c r="AK32" s="65"/>
      <c r="AL32" s="136"/>
      <c r="AM32" s="136"/>
      <c r="AN32" s="136"/>
      <c r="AO32" s="136"/>
      <c r="AP32" s="136"/>
      <c r="AQ32" s="136"/>
      <c r="AR32" s="136"/>
      <c r="AS32" s="136"/>
      <c r="AT32" s="136"/>
      <c r="AU32" s="136"/>
      <c r="AV32" s="136"/>
      <c r="AW32" s="136"/>
      <c r="AX32" s="136"/>
      <c r="AY32" s="136"/>
      <c r="AZ32" s="136"/>
      <c r="BA32" s="136"/>
    </row>
    <row r="33" spans="1:53" s="11" customFormat="1" ht="45" customHeight="1">
      <c r="A33" s="110" t="str">
        <f t="shared" si="13"/>
        <v/>
      </c>
      <c r="B33" s="91">
        <f t="shared" si="18"/>
        <v>23</v>
      </c>
      <c r="C33" s="178"/>
      <c r="D33" s="32" t="s">
        <v>66</v>
      </c>
      <c r="E33" s="92">
        <v>2</v>
      </c>
      <c r="F33" s="47">
        <f t="shared" ref="F33:F35" si="70">IF((J33&lt;&gt;""),($I$2*E33),2)</f>
        <v>2</v>
      </c>
      <c r="G33" s="13"/>
      <c r="H33" s="13"/>
      <c r="I33" s="13"/>
      <c r="J33" s="53"/>
      <c r="K33" s="139"/>
      <c r="L33" s="139">
        <f>IF((G33&lt;&gt;""),($G$2*E33),IF((H33&lt;&gt;""),($H$2*E33),IF((I33&lt;&gt;""),($I$2*E33),0)))</f>
        <v>0</v>
      </c>
      <c r="M33" s="139"/>
      <c r="N33" s="139"/>
      <c r="O33" s="139"/>
      <c r="P33" s="139"/>
      <c r="Q33" s="139">
        <f>IF((G33&lt;&gt;""),($G$2*E33),0)</f>
        <v>0</v>
      </c>
      <c r="R33" s="139">
        <f>IF((H33&lt;&gt;""),($H$2*E33),IF((I33&lt;&gt;""),($I$2*E33),0))</f>
        <v>0</v>
      </c>
      <c r="S33" s="139">
        <f>IF((I33&lt;&gt;""),($I$2*E33),0)</f>
        <v>0</v>
      </c>
      <c r="T33" s="139"/>
      <c r="U33" s="139"/>
      <c r="V33" s="139"/>
      <c r="W33" s="140">
        <f t="shared" si="58"/>
        <v>0</v>
      </c>
      <c r="X33" s="140">
        <f t="shared" si="59"/>
        <v>0</v>
      </c>
      <c r="Y33" s="140">
        <f t="shared" si="60"/>
        <v>0</v>
      </c>
      <c r="Z33" s="141">
        <f t="shared" si="61"/>
        <v>0</v>
      </c>
      <c r="AA33" s="141">
        <f t="shared" si="62"/>
        <v>0</v>
      </c>
      <c r="AB33" s="141">
        <f t="shared" si="63"/>
        <v>0</v>
      </c>
      <c r="AC33" s="141">
        <f t="shared" si="64"/>
        <v>0</v>
      </c>
      <c r="AD33" s="141">
        <f t="shared" si="65"/>
        <v>0</v>
      </c>
      <c r="AE33" s="141">
        <f t="shared" si="66"/>
        <v>0</v>
      </c>
      <c r="AF33" s="141">
        <f t="shared" si="67"/>
        <v>0</v>
      </c>
      <c r="AG33" s="93">
        <f t="shared" si="68"/>
        <v>2</v>
      </c>
      <c r="AH33" s="141"/>
      <c r="AI33" s="141">
        <f>IF((F33=0),(E33*$J$2),0)</f>
        <v>0</v>
      </c>
      <c r="AJ33" s="141"/>
      <c r="AK33" s="65"/>
      <c r="AL33" s="136"/>
      <c r="AM33" s="136"/>
      <c r="AN33" s="136"/>
      <c r="AO33" s="136"/>
      <c r="AP33" s="136"/>
      <c r="AQ33" s="136"/>
      <c r="AR33" s="136"/>
      <c r="AS33" s="136"/>
      <c r="AT33" s="136"/>
      <c r="AU33" s="136"/>
      <c r="AV33" s="136"/>
      <c r="AW33" s="136"/>
      <c r="AX33" s="136"/>
      <c r="AY33" s="136"/>
      <c r="AZ33" s="136"/>
      <c r="BA33" s="136"/>
    </row>
    <row r="34" spans="1:53" s="11" customFormat="1" ht="29.25" customHeight="1">
      <c r="A34" s="110" t="str">
        <f t="shared" si="13"/>
        <v/>
      </c>
      <c r="B34" s="91">
        <f t="shared" si="18"/>
        <v>24</v>
      </c>
      <c r="C34" s="178"/>
      <c r="D34" s="32" t="s">
        <v>67</v>
      </c>
      <c r="E34" s="92">
        <v>2</v>
      </c>
      <c r="F34" s="47">
        <f t="shared" si="70"/>
        <v>2</v>
      </c>
      <c r="G34" s="13"/>
      <c r="H34" s="13"/>
      <c r="I34" s="13"/>
      <c r="J34" s="53"/>
      <c r="K34" s="139"/>
      <c r="L34" s="139">
        <f>IF((G34&lt;&gt;""),($G$2*E34),IF((H34&lt;&gt;""),($H$2*E34),IF((I34&lt;&gt;""),($I$2*E34),0)))</f>
        <v>0</v>
      </c>
      <c r="M34" s="139"/>
      <c r="N34" s="139"/>
      <c r="O34" s="139"/>
      <c r="P34" s="139"/>
      <c r="Q34" s="139">
        <f>IF((G34&lt;&gt;""),($G$2*E34),0)</f>
        <v>0</v>
      </c>
      <c r="R34" s="139">
        <f>IF((H34&lt;&gt;""),($H$2*E34),IF((I34&lt;&gt;""),($I$2*E34),0))</f>
        <v>0</v>
      </c>
      <c r="S34" s="139">
        <f>IF((I34&lt;&gt;""),($I$2*E34),0)</f>
        <v>0</v>
      </c>
      <c r="T34" s="139"/>
      <c r="U34" s="139"/>
      <c r="V34" s="139"/>
      <c r="W34" s="140">
        <f t="shared" si="58"/>
        <v>0</v>
      </c>
      <c r="X34" s="140">
        <f t="shared" si="59"/>
        <v>0</v>
      </c>
      <c r="Y34" s="140">
        <f t="shared" si="60"/>
        <v>0</v>
      </c>
      <c r="Z34" s="141">
        <f t="shared" si="61"/>
        <v>0</v>
      </c>
      <c r="AA34" s="141">
        <f t="shared" si="62"/>
        <v>0</v>
      </c>
      <c r="AB34" s="141">
        <f t="shared" si="63"/>
        <v>0</v>
      </c>
      <c r="AC34" s="141">
        <f t="shared" si="64"/>
        <v>0</v>
      </c>
      <c r="AD34" s="141">
        <f t="shared" si="65"/>
        <v>0</v>
      </c>
      <c r="AE34" s="141">
        <f t="shared" si="66"/>
        <v>0</v>
      </c>
      <c r="AF34" s="141">
        <f t="shared" si="67"/>
        <v>0</v>
      </c>
      <c r="AG34" s="93">
        <f t="shared" si="68"/>
        <v>2</v>
      </c>
      <c r="AH34" s="141"/>
      <c r="AI34" s="141">
        <f>IF((F34=0),(E34*$J$2),0)</f>
        <v>0</v>
      </c>
      <c r="AJ34" s="141"/>
      <c r="AK34" s="65"/>
      <c r="AL34" s="136"/>
      <c r="AM34" s="136"/>
      <c r="AN34" s="136"/>
      <c r="AO34" s="136"/>
      <c r="AP34" s="136"/>
      <c r="AQ34" s="136"/>
      <c r="AR34" s="136"/>
      <c r="AS34" s="136"/>
      <c r="AT34" s="136"/>
      <c r="AU34" s="136"/>
      <c r="AV34" s="136"/>
      <c r="AW34" s="136"/>
      <c r="AX34" s="136"/>
      <c r="AY34" s="136"/>
      <c r="AZ34" s="136"/>
      <c r="BA34" s="136"/>
    </row>
    <row r="35" spans="1:53" s="11" customFormat="1" ht="27" customHeight="1">
      <c r="A35" s="110" t="str">
        <f t="shared" si="13"/>
        <v/>
      </c>
      <c r="B35" s="91">
        <f t="shared" si="18"/>
        <v>25</v>
      </c>
      <c r="C35" s="178"/>
      <c r="D35" s="32" t="s">
        <v>68</v>
      </c>
      <c r="E35" s="92">
        <v>2</v>
      </c>
      <c r="F35" s="47">
        <f t="shared" si="70"/>
        <v>2</v>
      </c>
      <c r="G35" s="13"/>
      <c r="H35" s="13"/>
      <c r="I35" s="13"/>
      <c r="J35" s="97"/>
      <c r="K35" s="139"/>
      <c r="L35" s="139">
        <f>IF((G35&lt;&gt;""),($G$2*E35),IF((H35&lt;&gt;""),($H$2*E35),IF((I35&lt;&gt;""),($I$2*E35),0)))</f>
        <v>0</v>
      </c>
      <c r="M35" s="139"/>
      <c r="N35" s="139"/>
      <c r="O35" s="139"/>
      <c r="P35" s="139"/>
      <c r="Q35" s="139">
        <f>IF((G35&lt;&gt;""),($G$2*E35),0)</f>
        <v>0</v>
      </c>
      <c r="R35" s="139">
        <f>IF((H35&lt;&gt;""),($H$2*E35),IF((I35&lt;&gt;""),($I$2*E35),0))</f>
        <v>0</v>
      </c>
      <c r="S35" s="139">
        <f>IF((I35&lt;&gt;""),($I$2*E35),0)</f>
        <v>0</v>
      </c>
      <c r="T35" s="139"/>
      <c r="U35" s="139"/>
      <c r="V35" s="139"/>
      <c r="W35" s="140">
        <f t="shared" si="58"/>
        <v>0</v>
      </c>
      <c r="X35" s="140">
        <f t="shared" si="59"/>
        <v>0</v>
      </c>
      <c r="Y35" s="140">
        <f t="shared" si="60"/>
        <v>0</v>
      </c>
      <c r="Z35" s="141">
        <f t="shared" si="61"/>
        <v>0</v>
      </c>
      <c r="AA35" s="141">
        <f t="shared" si="62"/>
        <v>0</v>
      </c>
      <c r="AB35" s="141">
        <f t="shared" si="63"/>
        <v>0</v>
      </c>
      <c r="AC35" s="141">
        <f t="shared" si="64"/>
        <v>0</v>
      </c>
      <c r="AD35" s="141">
        <f t="shared" si="65"/>
        <v>0</v>
      </c>
      <c r="AE35" s="141">
        <f t="shared" si="66"/>
        <v>0</v>
      </c>
      <c r="AF35" s="141">
        <f t="shared" si="67"/>
        <v>0</v>
      </c>
      <c r="AG35" s="93">
        <f t="shared" si="68"/>
        <v>2</v>
      </c>
      <c r="AH35" s="141"/>
      <c r="AI35" s="141">
        <f>IF((F35=0),(E35*$J$2),0)</f>
        <v>0</v>
      </c>
      <c r="AJ35" s="141"/>
      <c r="AK35" s="65"/>
      <c r="AL35" s="136"/>
      <c r="AM35" s="136"/>
      <c r="AN35" s="136"/>
      <c r="AO35" s="136"/>
      <c r="AP35" s="136"/>
      <c r="AQ35" s="136"/>
      <c r="AR35" s="136"/>
      <c r="AS35" s="136"/>
      <c r="AT35" s="136"/>
      <c r="AU35" s="136"/>
      <c r="AV35" s="136"/>
      <c r="AW35" s="136"/>
      <c r="AX35" s="136"/>
      <c r="AY35" s="136"/>
      <c r="AZ35" s="136"/>
      <c r="BA35" s="136"/>
    </row>
    <row r="36" spans="1:53" s="11" customFormat="1" ht="27" customHeight="1">
      <c r="A36" s="110"/>
      <c r="B36" s="91">
        <f t="shared" si="18"/>
        <v>26</v>
      </c>
      <c r="C36" s="178"/>
      <c r="D36" s="32" t="s">
        <v>69</v>
      </c>
      <c r="E36" s="92">
        <v>3</v>
      </c>
      <c r="F36" s="47">
        <v>3</v>
      </c>
      <c r="G36" s="13"/>
      <c r="H36" s="13"/>
      <c r="I36" s="13"/>
      <c r="J36" s="97"/>
      <c r="K36" s="139"/>
      <c r="L36" s="139"/>
      <c r="M36" s="139">
        <f>IF((G36&lt;&gt;""),($G$2*E36),IF((H36&lt;&gt;""),($H$2*E36),IF((I36&lt;&gt;""),($I$2*E36),0)))</f>
        <v>0</v>
      </c>
      <c r="N36" s="139"/>
      <c r="O36" s="139"/>
      <c r="P36" s="139"/>
      <c r="Q36" s="139"/>
      <c r="R36" s="139"/>
      <c r="S36" s="139"/>
      <c r="T36" s="139">
        <f>IF((G36&lt;&gt;""),($G$2*E36),0)</f>
        <v>0</v>
      </c>
      <c r="U36" s="139">
        <f>IF((H36&lt;&gt;""),($H$2*E36),IF((I36&lt;&gt;""),($I$2*E36),0))</f>
        <v>0</v>
      </c>
      <c r="V36" s="139">
        <f>IF((I36&lt;&gt;""),($I$2*E36),0)</f>
        <v>0</v>
      </c>
      <c r="W36" s="140">
        <f t="shared" si="58"/>
        <v>0</v>
      </c>
      <c r="X36" s="140">
        <f t="shared" si="59"/>
        <v>0</v>
      </c>
      <c r="Y36" s="140">
        <f t="shared" si="60"/>
        <v>0</v>
      </c>
      <c r="Z36" s="141">
        <f t="shared" si="61"/>
        <v>0</v>
      </c>
      <c r="AA36" s="141">
        <f t="shared" si="62"/>
        <v>0</v>
      </c>
      <c r="AB36" s="141">
        <f t="shared" si="63"/>
        <v>0</v>
      </c>
      <c r="AC36" s="141">
        <f t="shared" si="64"/>
        <v>0</v>
      </c>
      <c r="AD36" s="141">
        <f t="shared" si="65"/>
        <v>0</v>
      </c>
      <c r="AE36" s="141">
        <f t="shared" si="66"/>
        <v>0</v>
      </c>
      <c r="AF36" s="141">
        <f t="shared" si="67"/>
        <v>0</v>
      </c>
      <c r="AG36" s="93">
        <f t="shared" si="68"/>
        <v>3</v>
      </c>
      <c r="AH36" s="141"/>
      <c r="AI36" s="141"/>
      <c r="AJ36" s="141">
        <f>IF((F36=0),(E36*$J$2),0)</f>
        <v>0</v>
      </c>
      <c r="AK36" s="65"/>
      <c r="AL36" s="136"/>
      <c r="AM36" s="136"/>
      <c r="AN36" s="136"/>
      <c r="AO36" s="136"/>
      <c r="AP36" s="136"/>
      <c r="AQ36" s="136"/>
      <c r="AR36" s="136"/>
      <c r="AS36" s="136"/>
      <c r="AT36" s="136"/>
      <c r="AU36" s="136"/>
      <c r="AV36" s="136"/>
      <c r="AW36" s="136"/>
      <c r="AX36" s="136"/>
      <c r="AY36" s="136"/>
      <c r="AZ36" s="136"/>
      <c r="BA36" s="136"/>
    </row>
    <row r="37" spans="1:53" s="11" customFormat="1" ht="20.25">
      <c r="A37" s="110" t="str">
        <f t="shared" si="13"/>
        <v/>
      </c>
      <c r="B37" s="91">
        <f t="shared" si="18"/>
        <v>27</v>
      </c>
      <c r="C37" s="178"/>
      <c r="D37" s="32" t="s">
        <v>70</v>
      </c>
      <c r="E37" s="92">
        <v>3</v>
      </c>
      <c r="F37" s="47">
        <f t="shared" ref="F37:F38" si="71">IF((J37&lt;&gt;""),($I$2*E37),3)</f>
        <v>3</v>
      </c>
      <c r="G37" s="13"/>
      <c r="H37" s="13"/>
      <c r="I37" s="13"/>
      <c r="J37" s="53"/>
      <c r="K37" s="139"/>
      <c r="L37" s="139"/>
      <c r="M37" s="139">
        <f>IF((G37&lt;&gt;""),($G$2*E37),IF((H37&lt;&gt;""),($H$2*E37),IF((I37&lt;&gt;""),($I$2*E37),0)))</f>
        <v>0</v>
      </c>
      <c r="N37" s="139"/>
      <c r="O37" s="139"/>
      <c r="P37" s="139"/>
      <c r="Q37" s="139"/>
      <c r="R37" s="139"/>
      <c r="S37" s="139"/>
      <c r="T37" s="139">
        <f>IF((G37&lt;&gt;""),($G$2*E37),0)</f>
        <v>0</v>
      </c>
      <c r="U37" s="139">
        <f>IF((H37&lt;&gt;""),($H$2*E37),IF((I37&lt;&gt;""),($I$2*E37),0))</f>
        <v>0</v>
      </c>
      <c r="V37" s="139">
        <f>IF((I37&lt;&gt;""),($I$2*E37),0)</f>
        <v>0</v>
      </c>
      <c r="W37" s="140">
        <f t="shared" ref="W37" si="72">IF(E37=1,IF(G37&lt;&gt;"",1,0),0)</f>
        <v>0</v>
      </c>
      <c r="X37" s="140">
        <f t="shared" ref="X37" si="73">IF(E37=1,IF(H37&lt;&gt;"",1,0),0)</f>
        <v>0</v>
      </c>
      <c r="Y37" s="140">
        <f t="shared" ref="Y37" si="74">IF(E37=1,IF(I37&lt;&gt;"",1,0),0)</f>
        <v>0</v>
      </c>
      <c r="Z37" s="141">
        <f t="shared" ref="Z37" si="75">IF(E37=2,IF(G37&lt;&gt;"",1,0),0)</f>
        <v>0</v>
      </c>
      <c r="AA37" s="141">
        <f t="shared" ref="AA37" si="76">IF(E37=2,IF(H37&lt;&gt;"",1,0),0)</f>
        <v>0</v>
      </c>
      <c r="AB37" s="141">
        <f t="shared" ref="AB37" si="77">IF(E37=2,IF(I37&lt;&gt;"",1,0),0)</f>
        <v>0</v>
      </c>
      <c r="AC37" s="141">
        <f t="shared" ref="AC37" si="78">IF(E37=3,IF(G37&lt;&gt;"",1,0),0)</f>
        <v>0</v>
      </c>
      <c r="AD37" s="141">
        <f t="shared" ref="AD37" si="79">IF(E37=3,IF(H37&lt;&gt;"",1,0),0)</f>
        <v>0</v>
      </c>
      <c r="AE37" s="141">
        <f t="shared" ref="AE37" si="80">IF(E37=3,IF(I37&lt;&gt;"",1,0),0)</f>
        <v>0</v>
      </c>
      <c r="AF37" s="141">
        <f t="shared" ref="AF37" si="81">IF((J37&lt;&gt;""),($G$2*1),0)</f>
        <v>0</v>
      </c>
      <c r="AG37" s="93">
        <f t="shared" ref="AG37" si="82">F37</f>
        <v>3</v>
      </c>
      <c r="AH37" s="141"/>
      <c r="AI37" s="141"/>
      <c r="AJ37" s="141">
        <f>IF((F37=0),(E37*$J$2),0)</f>
        <v>0</v>
      </c>
      <c r="AK37" s="65"/>
      <c r="AL37" s="136"/>
      <c r="AM37" s="136"/>
      <c r="AN37" s="136"/>
      <c r="AO37" s="136"/>
      <c r="AP37" s="136"/>
      <c r="AQ37" s="136"/>
      <c r="AR37" s="136"/>
      <c r="AS37" s="136"/>
      <c r="AT37" s="136"/>
      <c r="AU37" s="136"/>
      <c r="AV37" s="136"/>
      <c r="AW37" s="136"/>
      <c r="AX37" s="136"/>
      <c r="AY37" s="136"/>
      <c r="AZ37" s="136"/>
      <c r="BA37" s="136"/>
    </row>
    <row r="38" spans="1:53" s="11" customFormat="1" ht="20.25">
      <c r="A38" s="110" t="str">
        <f t="shared" si="13"/>
        <v/>
      </c>
      <c r="B38" s="91">
        <f t="shared" si="18"/>
        <v>28</v>
      </c>
      <c r="C38" s="178"/>
      <c r="D38" s="32" t="s">
        <v>71</v>
      </c>
      <c r="E38" s="92">
        <v>3</v>
      </c>
      <c r="F38" s="47">
        <f t="shared" si="71"/>
        <v>3</v>
      </c>
      <c r="G38" s="13"/>
      <c r="H38" s="13"/>
      <c r="I38" s="13"/>
      <c r="J38" s="53"/>
      <c r="K38" s="139"/>
      <c r="L38" s="139"/>
      <c r="M38" s="139">
        <f>IF((G38&lt;&gt;""),($G$2*E38),IF((H38&lt;&gt;""),($H$2*E38),IF((I38&lt;&gt;""),($I$2*E38),0)))</f>
        <v>0</v>
      </c>
      <c r="N38" s="139"/>
      <c r="O38" s="139"/>
      <c r="P38" s="139"/>
      <c r="Q38" s="139"/>
      <c r="R38" s="139"/>
      <c r="S38" s="139"/>
      <c r="T38" s="139">
        <f>IF((G38&lt;&gt;""),($G$2*E38),0)</f>
        <v>0</v>
      </c>
      <c r="U38" s="139">
        <f>IF((H38&lt;&gt;""),($H$2*E38),IF((I38&lt;&gt;""),($I$2*E38),0))</f>
        <v>0</v>
      </c>
      <c r="V38" s="139">
        <f>IF((I38&lt;&gt;""),($I$2*E38),0)</f>
        <v>0</v>
      </c>
      <c r="W38" s="140">
        <f t="shared" si="58"/>
        <v>0</v>
      </c>
      <c r="X38" s="140">
        <f t="shared" si="59"/>
        <v>0</v>
      </c>
      <c r="Y38" s="140">
        <f t="shared" si="60"/>
        <v>0</v>
      </c>
      <c r="Z38" s="141">
        <f t="shared" si="61"/>
        <v>0</v>
      </c>
      <c r="AA38" s="141">
        <f t="shared" si="62"/>
        <v>0</v>
      </c>
      <c r="AB38" s="141">
        <f t="shared" si="63"/>
        <v>0</v>
      </c>
      <c r="AC38" s="141">
        <f t="shared" si="64"/>
        <v>0</v>
      </c>
      <c r="AD38" s="141">
        <f t="shared" si="65"/>
        <v>0</v>
      </c>
      <c r="AE38" s="141">
        <f t="shared" si="66"/>
        <v>0</v>
      </c>
      <c r="AF38" s="141">
        <f t="shared" ref="AF38" si="83">IF((J38&lt;&gt;""),($G$2*1),0)</f>
        <v>0</v>
      </c>
      <c r="AG38" s="93">
        <f t="shared" si="68"/>
        <v>3</v>
      </c>
      <c r="AH38" s="141"/>
      <c r="AI38" s="141"/>
      <c r="AJ38" s="141">
        <f>IF((F38=0),(E38*$J$2),0)</f>
        <v>0</v>
      </c>
      <c r="AK38" s="65"/>
      <c r="AL38" s="136"/>
      <c r="AM38" s="136"/>
      <c r="AN38" s="136"/>
      <c r="AO38" s="136"/>
      <c r="AP38" s="136"/>
      <c r="AQ38" s="136"/>
      <c r="AR38" s="136"/>
      <c r="AS38" s="136"/>
      <c r="AT38" s="136"/>
      <c r="AU38" s="136"/>
      <c r="AV38" s="136"/>
      <c r="AW38" s="136"/>
      <c r="AX38" s="136"/>
      <c r="AY38" s="136"/>
      <c r="AZ38" s="136"/>
      <c r="BA38" s="136"/>
    </row>
    <row r="39" spans="1:53" s="11" customFormat="1" ht="38.25">
      <c r="A39" s="110" t="str">
        <f t="shared" si="13"/>
        <v/>
      </c>
      <c r="B39" s="91">
        <f t="shared" si="18"/>
        <v>29</v>
      </c>
      <c r="C39" s="175" t="s">
        <v>55</v>
      </c>
      <c r="D39" s="33" t="s">
        <v>72</v>
      </c>
      <c r="E39" s="92">
        <v>1</v>
      </c>
      <c r="F39" s="47">
        <f t="shared" ref="F39:F40" si="84">IF((J39&lt;&gt;""),($I$2*E39),1)</f>
        <v>1</v>
      </c>
      <c r="G39" s="13"/>
      <c r="H39" s="13"/>
      <c r="I39" s="13"/>
      <c r="J39" s="53"/>
      <c r="K39" s="139">
        <f t="shared" ref="K39" si="85">IF((G39&lt;&gt;""),($G$2*E39),IF((H39&lt;&gt;""),($H$2*E39),IF((I39&lt;&gt;""),($I$2*E39),0)))</f>
        <v>0</v>
      </c>
      <c r="L39" s="139"/>
      <c r="M39" s="139"/>
      <c r="N39" s="139">
        <f t="shared" ref="N39" si="86">IF((G39&lt;&gt;""),($G$2*E39),0)</f>
        <v>0</v>
      </c>
      <c r="O39" s="139">
        <f t="shared" ref="O39" si="87">IF((H39&lt;&gt;""),($H$2*E39),IF((I39&lt;&gt;""),($I$2*E39),0))</f>
        <v>0</v>
      </c>
      <c r="P39" s="139">
        <f t="shared" ref="P39" si="88">IF((I39&lt;&gt;""),($I$2*E39),0)</f>
        <v>0</v>
      </c>
      <c r="Q39" s="139"/>
      <c r="R39" s="139"/>
      <c r="S39" s="139"/>
      <c r="T39" s="139"/>
      <c r="U39" s="139"/>
      <c r="V39" s="139"/>
      <c r="W39" s="140">
        <f t="shared" si="58"/>
        <v>0</v>
      </c>
      <c r="X39" s="140">
        <f t="shared" si="59"/>
        <v>0</v>
      </c>
      <c r="Y39" s="140">
        <f t="shared" si="60"/>
        <v>0</v>
      </c>
      <c r="Z39" s="141">
        <f t="shared" si="61"/>
        <v>0</v>
      </c>
      <c r="AA39" s="141">
        <f t="shared" si="62"/>
        <v>0</v>
      </c>
      <c r="AB39" s="141">
        <f t="shared" si="63"/>
        <v>0</v>
      </c>
      <c r="AC39" s="141">
        <f t="shared" si="64"/>
        <v>0</v>
      </c>
      <c r="AD39" s="141">
        <f t="shared" si="65"/>
        <v>0</v>
      </c>
      <c r="AE39" s="141">
        <f t="shared" si="66"/>
        <v>0</v>
      </c>
      <c r="AF39" s="141">
        <f t="shared" ref="AF39" si="89">IF((J39&lt;&gt;""),($G$2*1),0)</f>
        <v>0</v>
      </c>
      <c r="AG39" s="93">
        <f t="shared" si="68"/>
        <v>1</v>
      </c>
      <c r="AH39" s="141">
        <f t="shared" ref="AH39" si="90">IF((F39=0),(E39*$J$2),0)</f>
        <v>0</v>
      </c>
      <c r="AI39" s="141"/>
      <c r="AJ39" s="141"/>
      <c r="AK39" s="65"/>
      <c r="AL39" s="136"/>
      <c r="AM39" s="136"/>
      <c r="AN39" s="136"/>
      <c r="AO39" s="136"/>
      <c r="AP39" s="136"/>
      <c r="AQ39" s="136"/>
      <c r="AR39" s="136"/>
      <c r="AS39" s="136"/>
      <c r="AT39" s="136"/>
      <c r="AU39" s="136"/>
      <c r="AV39" s="136"/>
      <c r="AW39" s="136"/>
      <c r="AX39" s="136"/>
      <c r="AY39" s="136"/>
      <c r="AZ39" s="136"/>
      <c r="BA39" s="136"/>
    </row>
    <row r="40" spans="1:53" s="11" customFormat="1" ht="20.25">
      <c r="A40" s="110" t="str">
        <f t="shared" si="13"/>
        <v/>
      </c>
      <c r="B40" s="91">
        <f t="shared" si="18"/>
        <v>30</v>
      </c>
      <c r="C40" s="176"/>
      <c r="D40" s="33" t="s">
        <v>73</v>
      </c>
      <c r="E40" s="92">
        <v>1</v>
      </c>
      <c r="F40" s="47">
        <f t="shared" si="84"/>
        <v>1</v>
      </c>
      <c r="G40" s="13"/>
      <c r="H40" s="13"/>
      <c r="I40" s="13"/>
      <c r="J40" s="53"/>
      <c r="K40" s="67">
        <f t="shared" ref="K40" si="91">IF((G40&lt;&gt;""),($G$2*E40),IF((H40&lt;&gt;""),($H$2*E40),IF((I40&lt;&gt;""),($I$2*E40),0)))</f>
        <v>0</v>
      </c>
      <c r="L40" s="67"/>
      <c r="M40" s="67"/>
      <c r="N40" s="67"/>
      <c r="O40" s="67"/>
      <c r="P40" s="67"/>
      <c r="Q40" s="67"/>
      <c r="R40" s="67"/>
      <c r="S40" s="67"/>
      <c r="T40" s="67"/>
      <c r="U40" s="67"/>
      <c r="V40" s="67"/>
      <c r="W40" s="68">
        <f>IF(E40=1,IF(G40&lt;&gt;"",1,0),0)</f>
        <v>0</v>
      </c>
      <c r="X40" s="68">
        <f>IF(E40=1,IF(H40&lt;&gt;"",1,0),0)</f>
        <v>0</v>
      </c>
      <c r="Y40" s="68">
        <f>IF(E40=1,IF(I40&lt;&gt;"",1,0),0)</f>
        <v>0</v>
      </c>
      <c r="Z40" s="77">
        <f>IF(E40=2,IF(G40&lt;&gt;"",1,0),0)</f>
        <v>0</v>
      </c>
      <c r="AA40" s="77">
        <f>IF(E40=2,IF(H40&lt;&gt;"",1,0),0)</f>
        <v>0</v>
      </c>
      <c r="AB40" s="77">
        <f>IF(E40=2,IF(I40&lt;&gt;"",1,0),0)</f>
        <v>0</v>
      </c>
      <c r="AC40" s="77">
        <f>IF(E40=3,IF(G40&lt;&gt;"",1,0),0)</f>
        <v>0</v>
      </c>
      <c r="AD40" s="77">
        <f>IF(E40=3,IF(H40&lt;&gt;"",1,0),0)</f>
        <v>0</v>
      </c>
      <c r="AE40" s="77">
        <f>IF(E40=3,IF(I40&lt;&gt;"",1,0),0)</f>
        <v>0</v>
      </c>
      <c r="AF40" s="77"/>
      <c r="AG40" s="93">
        <f t="shared" si="68"/>
        <v>1</v>
      </c>
      <c r="AH40" s="77"/>
      <c r="AI40" s="77"/>
      <c r="AJ40" s="77"/>
      <c r="AK40" s="65"/>
      <c r="AL40" s="136"/>
      <c r="AM40" s="136"/>
      <c r="AN40" s="136"/>
      <c r="AO40" s="136"/>
      <c r="AP40" s="136"/>
      <c r="AQ40" s="136"/>
      <c r="AR40" s="136"/>
      <c r="AS40" s="136"/>
      <c r="AT40" s="136"/>
      <c r="AU40" s="136"/>
      <c r="AV40" s="136"/>
      <c r="AW40" s="136"/>
      <c r="AX40" s="136"/>
      <c r="AY40" s="136"/>
      <c r="AZ40" s="136"/>
      <c r="BA40" s="136"/>
    </row>
    <row r="41" spans="1:53" s="11" customFormat="1" ht="20.25">
      <c r="A41" s="110" t="str">
        <f t="shared" si="13"/>
        <v/>
      </c>
      <c r="B41" s="91">
        <f t="shared" si="18"/>
        <v>31</v>
      </c>
      <c r="C41" s="176"/>
      <c r="D41" s="33" t="s">
        <v>74</v>
      </c>
      <c r="E41" s="92">
        <v>2</v>
      </c>
      <c r="F41" s="47">
        <f t="shared" ref="F41:F42" si="92">IF((J41&lt;&gt;""),($I$2*E41),2)</f>
        <v>2</v>
      </c>
      <c r="G41" s="13"/>
      <c r="H41" s="13"/>
      <c r="I41" s="13"/>
      <c r="J41" s="53"/>
      <c r="K41" s="139"/>
      <c r="L41" s="139">
        <f>IF((G41&lt;&gt;""),($G$2*E41),IF((H41&lt;&gt;""),($H$2*E41),IF((I41&lt;&gt;""),($I$2*E41),0)))</f>
        <v>0</v>
      </c>
      <c r="M41" s="139"/>
      <c r="N41" s="139"/>
      <c r="O41" s="139"/>
      <c r="P41" s="139"/>
      <c r="Q41" s="139">
        <f>IF((G41&lt;&gt;""),($G$2*E41),0)</f>
        <v>0</v>
      </c>
      <c r="R41" s="139">
        <f>IF((H41&lt;&gt;""),($H$2*E41),IF((I41&lt;&gt;""),($I$2*E41),0))</f>
        <v>0</v>
      </c>
      <c r="S41" s="139">
        <f>IF((I41&lt;&gt;""),($I$2*E41),0)</f>
        <v>0</v>
      </c>
      <c r="T41" s="139"/>
      <c r="U41" s="139"/>
      <c r="V41" s="139"/>
      <c r="W41" s="140">
        <f t="shared" ref="W41:W43" si="93">IF(E41=1,IF(G41&lt;&gt;"",1,0),0)</f>
        <v>0</v>
      </c>
      <c r="X41" s="140">
        <f t="shared" ref="X41:X43" si="94">IF(E41=1,IF(H41&lt;&gt;"",1,0),0)</f>
        <v>0</v>
      </c>
      <c r="Y41" s="140">
        <f t="shared" ref="Y41:Y43" si="95">IF(E41=1,IF(I41&lt;&gt;"",1,0),0)</f>
        <v>0</v>
      </c>
      <c r="Z41" s="141">
        <f t="shared" ref="Z41:Z43" si="96">IF(E41=2,IF(G41&lt;&gt;"",1,0),0)</f>
        <v>0</v>
      </c>
      <c r="AA41" s="141">
        <f t="shared" ref="AA41:AA43" si="97">IF(E41=2,IF(H41&lt;&gt;"",1,0),0)</f>
        <v>0</v>
      </c>
      <c r="AB41" s="141">
        <f t="shared" ref="AB41:AB43" si="98">IF(E41=2,IF(I41&lt;&gt;"",1,0),0)</f>
        <v>0</v>
      </c>
      <c r="AC41" s="141">
        <f t="shared" ref="AC41:AC43" si="99">IF(E41=3,IF(G41&lt;&gt;"",1,0),0)</f>
        <v>0</v>
      </c>
      <c r="AD41" s="141">
        <f t="shared" ref="AD41:AD43" si="100">IF(E41=3,IF(H41&lt;&gt;"",1,0),0)</f>
        <v>0</v>
      </c>
      <c r="AE41" s="141">
        <f t="shared" ref="AE41:AE43" si="101">IF(E41=3,IF(I41&lt;&gt;"",1,0),0)</f>
        <v>0</v>
      </c>
      <c r="AF41" s="141">
        <f t="shared" ref="AF41:AF43" si="102">IF((J41&lt;&gt;""),($G$2*1),0)</f>
        <v>0</v>
      </c>
      <c r="AG41" s="93">
        <f t="shared" si="68"/>
        <v>2</v>
      </c>
      <c r="AH41" s="141"/>
      <c r="AI41" s="141">
        <f>IF((F41=0),(E41*$J$2),0)</f>
        <v>0</v>
      </c>
      <c r="AJ41" s="141"/>
      <c r="AK41" s="65"/>
      <c r="AL41" s="136"/>
      <c r="AM41" s="136"/>
      <c r="AN41" s="136"/>
      <c r="AO41" s="136"/>
      <c r="AP41" s="136"/>
      <c r="AQ41" s="136"/>
      <c r="AR41" s="136"/>
      <c r="AS41" s="136"/>
      <c r="AT41" s="136"/>
      <c r="AU41" s="136"/>
      <c r="AV41" s="136"/>
      <c r="AW41" s="136"/>
      <c r="AX41" s="136"/>
      <c r="AY41" s="136"/>
      <c r="AZ41" s="136"/>
      <c r="BA41" s="136"/>
    </row>
    <row r="42" spans="1:53" s="11" customFormat="1" ht="25.5">
      <c r="A42" s="110" t="str">
        <f t="shared" si="13"/>
        <v/>
      </c>
      <c r="B42" s="91">
        <f t="shared" si="18"/>
        <v>32</v>
      </c>
      <c r="C42" s="176"/>
      <c r="D42" s="33" t="s">
        <v>75</v>
      </c>
      <c r="E42" s="92">
        <v>2</v>
      </c>
      <c r="F42" s="47">
        <f t="shared" si="92"/>
        <v>2</v>
      </c>
      <c r="G42" s="13"/>
      <c r="H42" s="13"/>
      <c r="I42" s="13"/>
      <c r="J42" s="53"/>
      <c r="K42" s="139"/>
      <c r="L42" s="139">
        <f>IF((G42&lt;&gt;""),($G$2*E42),IF((H42&lt;&gt;""),($H$2*E42),IF((I42&lt;&gt;""),($I$2*E42),0)))</f>
        <v>0</v>
      </c>
      <c r="M42" s="139"/>
      <c r="N42" s="139"/>
      <c r="O42" s="139"/>
      <c r="P42" s="139"/>
      <c r="Q42" s="139">
        <f>IF((G42&lt;&gt;""),($G$2*E42),0)</f>
        <v>0</v>
      </c>
      <c r="R42" s="139">
        <f>IF((H42&lt;&gt;""),($H$2*E42),IF((I42&lt;&gt;""),($I$2*E42),0))</f>
        <v>0</v>
      </c>
      <c r="S42" s="139">
        <f>IF((I42&lt;&gt;""),($I$2*E42),0)</f>
        <v>0</v>
      </c>
      <c r="T42" s="139"/>
      <c r="U42" s="139"/>
      <c r="V42" s="139"/>
      <c r="W42" s="140">
        <f t="shared" si="93"/>
        <v>0</v>
      </c>
      <c r="X42" s="140">
        <f t="shared" si="94"/>
        <v>0</v>
      </c>
      <c r="Y42" s="140">
        <f t="shared" si="95"/>
        <v>0</v>
      </c>
      <c r="Z42" s="141">
        <f t="shared" si="96"/>
        <v>0</v>
      </c>
      <c r="AA42" s="141">
        <f t="shared" si="97"/>
        <v>0</v>
      </c>
      <c r="AB42" s="141">
        <f t="shared" si="98"/>
        <v>0</v>
      </c>
      <c r="AC42" s="141">
        <f t="shared" si="99"/>
        <v>0</v>
      </c>
      <c r="AD42" s="141">
        <f t="shared" si="100"/>
        <v>0</v>
      </c>
      <c r="AE42" s="141">
        <f t="shared" si="101"/>
        <v>0</v>
      </c>
      <c r="AF42" s="141">
        <f t="shared" si="102"/>
        <v>0</v>
      </c>
      <c r="AG42" s="93">
        <f t="shared" si="68"/>
        <v>2</v>
      </c>
      <c r="AH42" s="141"/>
      <c r="AI42" s="141">
        <f>IF((F42=0),(E42*$J$2),0)</f>
        <v>0</v>
      </c>
      <c r="AJ42" s="141"/>
      <c r="AK42" s="65"/>
      <c r="AL42" s="136"/>
      <c r="AM42" s="136"/>
      <c r="AN42" s="136"/>
      <c r="AO42" s="136"/>
      <c r="AP42" s="136"/>
      <c r="AQ42" s="136"/>
      <c r="AR42" s="136"/>
      <c r="AS42" s="136"/>
      <c r="AT42" s="136"/>
      <c r="AU42" s="136"/>
      <c r="AV42" s="136"/>
      <c r="AW42" s="136"/>
      <c r="AX42" s="136"/>
      <c r="AY42" s="136"/>
      <c r="AZ42" s="136"/>
      <c r="BA42" s="136"/>
    </row>
    <row r="43" spans="1:53" s="11" customFormat="1" ht="20.25">
      <c r="A43" s="110" t="str">
        <f t="shared" si="13"/>
        <v/>
      </c>
      <c r="B43" s="91">
        <f t="shared" si="18"/>
        <v>33</v>
      </c>
      <c r="C43" s="179"/>
      <c r="D43" s="33" t="s">
        <v>76</v>
      </c>
      <c r="E43" s="92">
        <v>3</v>
      </c>
      <c r="F43" s="47">
        <f>IF((J43&lt;&gt;""),($I$2*E43),3)</f>
        <v>3</v>
      </c>
      <c r="G43" s="13"/>
      <c r="H43" s="13"/>
      <c r="I43" s="13"/>
      <c r="J43" s="53"/>
      <c r="K43" s="139"/>
      <c r="L43" s="139"/>
      <c r="M43" s="139">
        <f>IF((G43&lt;&gt;""),($G$2*E43),IF((H43&lt;&gt;""),($H$2*E43),IF((I43&lt;&gt;""),($I$2*E43),0)))</f>
        <v>0</v>
      </c>
      <c r="N43" s="139"/>
      <c r="O43" s="139"/>
      <c r="P43" s="139"/>
      <c r="Q43" s="139"/>
      <c r="R43" s="139"/>
      <c r="S43" s="139"/>
      <c r="T43" s="139">
        <f>IF((G43&lt;&gt;""),($G$2*E43),0)</f>
        <v>0</v>
      </c>
      <c r="U43" s="139">
        <f>IF((H43&lt;&gt;""),($H$2*E43),IF((I43&lt;&gt;""),($I$2*E43),0))</f>
        <v>0</v>
      </c>
      <c r="V43" s="139">
        <f>IF((I43&lt;&gt;""),($I$2*E43),0)</f>
        <v>0</v>
      </c>
      <c r="W43" s="140">
        <f t="shared" si="93"/>
        <v>0</v>
      </c>
      <c r="X43" s="140">
        <f t="shared" si="94"/>
        <v>0</v>
      </c>
      <c r="Y43" s="140">
        <f t="shared" si="95"/>
        <v>0</v>
      </c>
      <c r="Z43" s="141">
        <f t="shared" si="96"/>
        <v>0</v>
      </c>
      <c r="AA43" s="141">
        <f t="shared" si="97"/>
        <v>0</v>
      </c>
      <c r="AB43" s="141">
        <f t="shared" si="98"/>
        <v>0</v>
      </c>
      <c r="AC43" s="141">
        <f t="shared" si="99"/>
        <v>0</v>
      </c>
      <c r="AD43" s="141">
        <f t="shared" si="100"/>
        <v>0</v>
      </c>
      <c r="AE43" s="141">
        <f t="shared" si="101"/>
        <v>0</v>
      </c>
      <c r="AF43" s="141">
        <f t="shared" si="102"/>
        <v>0</v>
      </c>
      <c r="AG43" s="93">
        <f t="shared" si="68"/>
        <v>3</v>
      </c>
      <c r="AH43" s="141"/>
      <c r="AI43" s="141"/>
      <c r="AJ43" s="141">
        <f>IF((F43=0),(E43*$J$2),0)</f>
        <v>0</v>
      </c>
      <c r="AK43" s="65"/>
      <c r="AL43" s="136"/>
      <c r="AM43" s="136"/>
      <c r="AN43" s="136"/>
      <c r="AO43" s="136"/>
      <c r="AP43" s="136"/>
      <c r="AQ43" s="136"/>
      <c r="AR43" s="136"/>
      <c r="AS43" s="136"/>
      <c r="AT43" s="136"/>
      <c r="AU43" s="136"/>
      <c r="AV43" s="136"/>
      <c r="AW43" s="136"/>
      <c r="AX43" s="136"/>
      <c r="AY43" s="136"/>
      <c r="AZ43" s="136"/>
      <c r="BA43" s="136"/>
    </row>
    <row r="44" spans="1:53" s="11" customFormat="1" ht="50.25" customHeight="1">
      <c r="A44" s="110" t="str">
        <f t="shared" si="13"/>
        <v/>
      </c>
      <c r="B44" s="91">
        <f t="shared" si="18"/>
        <v>34</v>
      </c>
      <c r="C44" s="175" t="s">
        <v>56</v>
      </c>
      <c r="D44" s="32" t="s">
        <v>77</v>
      </c>
      <c r="E44" s="92">
        <v>1</v>
      </c>
      <c r="F44" s="47">
        <f t="shared" ref="F44:F46" si="103">IF((J44&lt;&gt;""),($I$2*E44),1)</f>
        <v>1</v>
      </c>
      <c r="G44" s="13"/>
      <c r="H44" s="13"/>
      <c r="I44" s="13"/>
      <c r="J44" s="53"/>
      <c r="K44" s="139">
        <f t="shared" ref="K44:K46" si="104">IF((G44&lt;&gt;""),($G$2*E44),IF((H44&lt;&gt;""),($H$2*E44),IF((I44&lt;&gt;""),($I$2*E44),0)))</f>
        <v>0</v>
      </c>
      <c r="L44" s="139"/>
      <c r="M44" s="139"/>
      <c r="N44" s="139">
        <f t="shared" ref="N44:N46" si="105">IF((G44&lt;&gt;""),($G$2*E44),0)</f>
        <v>0</v>
      </c>
      <c r="O44" s="139">
        <f t="shared" ref="O44:O46" si="106">IF((H44&lt;&gt;""),($H$2*E44),IF((I44&lt;&gt;""),($I$2*E44),0))</f>
        <v>0</v>
      </c>
      <c r="P44" s="139">
        <f t="shared" ref="P44:P46" si="107">IF((I44&lt;&gt;""),($I$2*E44),0)</f>
        <v>0</v>
      </c>
      <c r="Q44" s="139"/>
      <c r="R44" s="139"/>
      <c r="S44" s="139"/>
      <c r="T44" s="139"/>
      <c r="U44" s="139"/>
      <c r="V44" s="139"/>
      <c r="W44" s="140">
        <f t="shared" si="58"/>
        <v>0</v>
      </c>
      <c r="X44" s="140">
        <f t="shared" si="59"/>
        <v>0</v>
      </c>
      <c r="Y44" s="140">
        <f t="shared" si="60"/>
        <v>0</v>
      </c>
      <c r="Z44" s="141">
        <f t="shared" si="61"/>
        <v>0</v>
      </c>
      <c r="AA44" s="141">
        <f t="shared" si="62"/>
        <v>0</v>
      </c>
      <c r="AB44" s="141">
        <f t="shared" si="63"/>
        <v>0</v>
      </c>
      <c r="AC44" s="141">
        <f t="shared" si="64"/>
        <v>0</v>
      </c>
      <c r="AD44" s="141">
        <f t="shared" si="65"/>
        <v>0</v>
      </c>
      <c r="AE44" s="141">
        <f t="shared" si="66"/>
        <v>0</v>
      </c>
      <c r="AF44" s="141">
        <f t="shared" ref="AF44:AF49" si="108">IF((J44&lt;&gt;""),($G$2*1),0)</f>
        <v>0</v>
      </c>
      <c r="AG44" s="93">
        <f t="shared" si="68"/>
        <v>1</v>
      </c>
      <c r="AH44" s="141">
        <f t="shared" ref="AH44:AH46" si="109">IF((F44=0),(E44*$J$2),0)</f>
        <v>0</v>
      </c>
      <c r="AI44" s="141"/>
      <c r="AJ44" s="141"/>
      <c r="AK44" s="65"/>
      <c r="AL44" s="136"/>
      <c r="AM44" s="136"/>
      <c r="AN44" s="136"/>
      <c r="AO44" s="136"/>
      <c r="AP44" s="136"/>
      <c r="AQ44" s="136"/>
      <c r="AR44" s="136"/>
      <c r="AS44" s="136"/>
      <c r="AT44" s="136"/>
      <c r="AU44" s="136"/>
      <c r="AV44" s="136"/>
      <c r="AW44" s="136"/>
      <c r="AX44" s="136"/>
      <c r="AY44" s="136"/>
      <c r="AZ44" s="136"/>
      <c r="BA44" s="136"/>
    </row>
    <row r="45" spans="1:53" s="11" customFormat="1" ht="25.5">
      <c r="A45" s="110" t="str">
        <f t="shared" si="13"/>
        <v/>
      </c>
      <c r="B45" s="91">
        <f t="shared" si="18"/>
        <v>35</v>
      </c>
      <c r="C45" s="176"/>
      <c r="D45" s="32" t="s">
        <v>78</v>
      </c>
      <c r="E45" s="92">
        <v>1</v>
      </c>
      <c r="F45" s="47">
        <f t="shared" si="103"/>
        <v>1</v>
      </c>
      <c r="G45" s="13"/>
      <c r="H45" s="13"/>
      <c r="I45" s="13"/>
      <c r="J45" s="53"/>
      <c r="K45" s="139">
        <f t="shared" si="104"/>
        <v>0</v>
      </c>
      <c r="L45" s="139"/>
      <c r="M45" s="139"/>
      <c r="N45" s="139">
        <f t="shared" si="105"/>
        <v>0</v>
      </c>
      <c r="O45" s="139">
        <f t="shared" si="106"/>
        <v>0</v>
      </c>
      <c r="P45" s="139">
        <f t="shared" si="107"/>
        <v>0</v>
      </c>
      <c r="Q45" s="139"/>
      <c r="R45" s="139"/>
      <c r="S45" s="139"/>
      <c r="T45" s="139"/>
      <c r="U45" s="139"/>
      <c r="V45" s="139"/>
      <c r="W45" s="140">
        <f t="shared" si="58"/>
        <v>0</v>
      </c>
      <c r="X45" s="140">
        <f t="shared" si="59"/>
        <v>0</v>
      </c>
      <c r="Y45" s="140">
        <f t="shared" si="60"/>
        <v>0</v>
      </c>
      <c r="Z45" s="141">
        <f t="shared" si="61"/>
        <v>0</v>
      </c>
      <c r="AA45" s="141">
        <f t="shared" si="62"/>
        <v>0</v>
      </c>
      <c r="AB45" s="141">
        <f t="shared" si="63"/>
        <v>0</v>
      </c>
      <c r="AC45" s="141">
        <f t="shared" si="64"/>
        <v>0</v>
      </c>
      <c r="AD45" s="141">
        <f t="shared" si="65"/>
        <v>0</v>
      </c>
      <c r="AE45" s="141">
        <f t="shared" si="66"/>
        <v>0</v>
      </c>
      <c r="AF45" s="141">
        <f t="shared" si="108"/>
        <v>0</v>
      </c>
      <c r="AG45" s="93">
        <f t="shared" si="68"/>
        <v>1</v>
      </c>
      <c r="AH45" s="141">
        <f t="shared" si="109"/>
        <v>0</v>
      </c>
      <c r="AI45" s="141"/>
      <c r="AJ45" s="141"/>
      <c r="AK45" s="65"/>
      <c r="AL45" s="136"/>
      <c r="AM45" s="136"/>
      <c r="AN45" s="136"/>
      <c r="AO45" s="136"/>
      <c r="AP45" s="136"/>
      <c r="AQ45" s="136"/>
      <c r="AR45" s="136"/>
      <c r="AS45" s="136"/>
      <c r="AT45" s="136"/>
      <c r="AU45" s="136"/>
      <c r="AV45" s="136"/>
      <c r="AW45" s="136"/>
      <c r="AX45" s="136"/>
      <c r="AY45" s="136"/>
      <c r="AZ45" s="136"/>
      <c r="BA45" s="136"/>
    </row>
    <row r="46" spans="1:53" s="11" customFormat="1" ht="63.75" customHeight="1">
      <c r="A46" s="110" t="str">
        <f t="shared" si="13"/>
        <v/>
      </c>
      <c r="B46" s="91">
        <f t="shared" si="18"/>
        <v>36</v>
      </c>
      <c r="C46" s="176"/>
      <c r="D46" s="32" t="s">
        <v>146</v>
      </c>
      <c r="E46" s="92">
        <v>1</v>
      </c>
      <c r="F46" s="47">
        <f t="shared" si="103"/>
        <v>1</v>
      </c>
      <c r="G46" s="13"/>
      <c r="H46" s="13"/>
      <c r="I46" s="13"/>
      <c r="J46" s="53"/>
      <c r="K46" s="139">
        <f t="shared" si="104"/>
        <v>0</v>
      </c>
      <c r="L46" s="139"/>
      <c r="M46" s="139"/>
      <c r="N46" s="139">
        <f t="shared" si="105"/>
        <v>0</v>
      </c>
      <c r="O46" s="139">
        <f t="shared" si="106"/>
        <v>0</v>
      </c>
      <c r="P46" s="139">
        <f t="shared" si="107"/>
        <v>0</v>
      </c>
      <c r="Q46" s="139"/>
      <c r="R46" s="139"/>
      <c r="S46" s="139"/>
      <c r="T46" s="139"/>
      <c r="U46" s="139"/>
      <c r="V46" s="139"/>
      <c r="W46" s="140">
        <f t="shared" si="58"/>
        <v>0</v>
      </c>
      <c r="X46" s="140">
        <f t="shared" si="59"/>
        <v>0</v>
      </c>
      <c r="Y46" s="140">
        <f t="shared" si="60"/>
        <v>0</v>
      </c>
      <c r="Z46" s="141">
        <f t="shared" si="61"/>
        <v>0</v>
      </c>
      <c r="AA46" s="141">
        <f t="shared" si="62"/>
        <v>0</v>
      </c>
      <c r="AB46" s="141">
        <f t="shared" si="63"/>
        <v>0</v>
      </c>
      <c r="AC46" s="141">
        <f t="shared" si="64"/>
        <v>0</v>
      </c>
      <c r="AD46" s="141">
        <f t="shared" si="65"/>
        <v>0</v>
      </c>
      <c r="AE46" s="141">
        <f t="shared" si="66"/>
        <v>0</v>
      </c>
      <c r="AF46" s="141">
        <f t="shared" si="108"/>
        <v>0</v>
      </c>
      <c r="AG46" s="93">
        <f t="shared" si="68"/>
        <v>1</v>
      </c>
      <c r="AH46" s="141">
        <f t="shared" si="109"/>
        <v>0</v>
      </c>
      <c r="AI46" s="141"/>
      <c r="AJ46" s="141"/>
      <c r="AK46" s="65"/>
      <c r="AL46" s="136"/>
      <c r="AM46" s="136"/>
      <c r="AN46" s="136"/>
      <c r="AO46" s="136"/>
      <c r="AP46" s="136"/>
      <c r="AQ46" s="136"/>
      <c r="AR46" s="136"/>
      <c r="AS46" s="136"/>
      <c r="AT46" s="136"/>
      <c r="AU46" s="136"/>
      <c r="AV46" s="136"/>
      <c r="AW46" s="136"/>
      <c r="AX46" s="136"/>
      <c r="AY46" s="136"/>
      <c r="AZ46" s="136"/>
      <c r="BA46" s="136"/>
    </row>
    <row r="47" spans="1:53" s="11" customFormat="1" ht="52.5" customHeight="1">
      <c r="A47" s="110" t="str">
        <f t="shared" si="13"/>
        <v/>
      </c>
      <c r="B47" s="91">
        <f t="shared" si="18"/>
        <v>37</v>
      </c>
      <c r="C47" s="176"/>
      <c r="D47" s="32" t="s">
        <v>79</v>
      </c>
      <c r="E47" s="92">
        <v>2</v>
      </c>
      <c r="F47" s="47">
        <f t="shared" ref="F47:F48" si="110">IF((J47&lt;&gt;""),($I$2*E47),2)</f>
        <v>2</v>
      </c>
      <c r="G47" s="13"/>
      <c r="H47" s="13"/>
      <c r="I47" s="13"/>
      <c r="J47" s="97"/>
      <c r="K47" s="139"/>
      <c r="L47" s="139">
        <f>IF((G47&lt;&gt;""),($G$2*E47),IF((H47&lt;&gt;""),($H$2*E47),IF((I47&lt;&gt;""),($I$2*E47),0)))</f>
        <v>0</v>
      </c>
      <c r="M47" s="139"/>
      <c r="N47" s="139"/>
      <c r="O47" s="139"/>
      <c r="P47" s="139"/>
      <c r="Q47" s="139">
        <f>IF((G47&lt;&gt;""),($G$2*E47),0)</f>
        <v>0</v>
      </c>
      <c r="R47" s="139">
        <f>IF((H47&lt;&gt;""),($H$2*E47),IF((I47&lt;&gt;""),($I$2*E47),0))</f>
        <v>0</v>
      </c>
      <c r="S47" s="139">
        <f>IF((I47&lt;&gt;""),($I$2*E47),0)</f>
        <v>0</v>
      </c>
      <c r="T47" s="139"/>
      <c r="U47" s="139"/>
      <c r="V47" s="139"/>
      <c r="W47" s="140">
        <f t="shared" si="58"/>
        <v>0</v>
      </c>
      <c r="X47" s="140">
        <f t="shared" si="59"/>
        <v>0</v>
      </c>
      <c r="Y47" s="140">
        <f t="shared" si="60"/>
        <v>0</v>
      </c>
      <c r="Z47" s="141">
        <f t="shared" si="61"/>
        <v>0</v>
      </c>
      <c r="AA47" s="141">
        <f t="shared" si="62"/>
        <v>0</v>
      </c>
      <c r="AB47" s="141">
        <f t="shared" si="63"/>
        <v>0</v>
      </c>
      <c r="AC47" s="141">
        <f t="shared" si="64"/>
        <v>0</v>
      </c>
      <c r="AD47" s="141">
        <f t="shared" si="65"/>
        <v>0</v>
      </c>
      <c r="AE47" s="141">
        <f t="shared" si="66"/>
        <v>0</v>
      </c>
      <c r="AF47" s="141">
        <f t="shared" si="108"/>
        <v>0</v>
      </c>
      <c r="AG47" s="93">
        <f t="shared" si="68"/>
        <v>2</v>
      </c>
      <c r="AH47" s="141"/>
      <c r="AI47" s="141">
        <f>IF((F47=0),(E47*$J$2),0)</f>
        <v>0</v>
      </c>
      <c r="AJ47" s="141"/>
      <c r="AK47" s="65"/>
      <c r="AL47" s="136"/>
      <c r="AM47" s="136"/>
      <c r="AN47" s="136"/>
      <c r="AO47" s="136"/>
      <c r="AP47" s="136"/>
      <c r="AQ47" s="136"/>
      <c r="AR47" s="136"/>
      <c r="AS47" s="136"/>
      <c r="AT47" s="136"/>
      <c r="AU47" s="136"/>
      <c r="AV47" s="136"/>
      <c r="AW47" s="136"/>
      <c r="AX47" s="136"/>
      <c r="AY47" s="136"/>
      <c r="AZ47" s="136"/>
      <c r="BA47" s="136"/>
    </row>
    <row r="48" spans="1:53" s="11" customFormat="1" ht="25.5">
      <c r="A48" s="110" t="str">
        <f t="shared" si="13"/>
        <v/>
      </c>
      <c r="B48" s="91">
        <f t="shared" si="18"/>
        <v>38</v>
      </c>
      <c r="C48" s="176"/>
      <c r="D48" s="32" t="s">
        <v>80</v>
      </c>
      <c r="E48" s="92">
        <v>2</v>
      </c>
      <c r="F48" s="47">
        <f t="shared" si="110"/>
        <v>2</v>
      </c>
      <c r="G48" s="13"/>
      <c r="H48" s="13"/>
      <c r="I48" s="13"/>
      <c r="J48" s="53"/>
      <c r="K48" s="139"/>
      <c r="L48" s="139">
        <f>IF((G48&lt;&gt;""),($G$2*E48),IF((H48&lt;&gt;""),($H$2*E48),IF((I48&lt;&gt;""),($I$2*E48),0)))</f>
        <v>0</v>
      </c>
      <c r="M48" s="139"/>
      <c r="N48" s="139"/>
      <c r="O48" s="139"/>
      <c r="P48" s="139"/>
      <c r="Q48" s="139">
        <f>IF((G48&lt;&gt;""),($G$2*E48),0)</f>
        <v>0</v>
      </c>
      <c r="R48" s="139">
        <f>IF((H48&lt;&gt;""),($H$2*E48),IF((I48&lt;&gt;""),($I$2*E48),0))</f>
        <v>0</v>
      </c>
      <c r="S48" s="139">
        <f>IF((I48&lt;&gt;""),($I$2*E48),0)</f>
        <v>0</v>
      </c>
      <c r="T48" s="139"/>
      <c r="U48" s="139"/>
      <c r="V48" s="139"/>
      <c r="W48" s="140">
        <f t="shared" si="58"/>
        <v>0</v>
      </c>
      <c r="X48" s="140">
        <f t="shared" si="59"/>
        <v>0</v>
      </c>
      <c r="Y48" s="140">
        <f t="shared" si="60"/>
        <v>0</v>
      </c>
      <c r="Z48" s="141">
        <f t="shared" si="61"/>
        <v>0</v>
      </c>
      <c r="AA48" s="141">
        <f t="shared" si="62"/>
        <v>0</v>
      </c>
      <c r="AB48" s="141">
        <f t="shared" si="63"/>
        <v>0</v>
      </c>
      <c r="AC48" s="141">
        <f t="shared" si="64"/>
        <v>0</v>
      </c>
      <c r="AD48" s="141">
        <f t="shared" si="65"/>
        <v>0</v>
      </c>
      <c r="AE48" s="141">
        <f t="shared" si="66"/>
        <v>0</v>
      </c>
      <c r="AF48" s="141">
        <f t="shared" si="108"/>
        <v>0</v>
      </c>
      <c r="AG48" s="93">
        <f t="shared" si="68"/>
        <v>2</v>
      </c>
      <c r="AH48" s="141"/>
      <c r="AI48" s="141">
        <f>IF((F48=0),(E48*$J$2),0)</f>
        <v>0</v>
      </c>
      <c r="AJ48" s="141"/>
      <c r="AK48" s="65"/>
      <c r="AL48" s="136"/>
      <c r="AM48" s="136"/>
      <c r="AN48" s="136"/>
      <c r="AO48" s="136"/>
      <c r="AP48" s="136"/>
      <c r="AQ48" s="136"/>
      <c r="AR48" s="136"/>
      <c r="AS48" s="136"/>
      <c r="AT48" s="136"/>
      <c r="AU48" s="136"/>
      <c r="AV48" s="136"/>
      <c r="AW48" s="136"/>
      <c r="AX48" s="136"/>
      <c r="AY48" s="136"/>
      <c r="AZ48" s="136"/>
      <c r="BA48" s="136"/>
    </row>
    <row r="49" spans="1:53" s="11" customFormat="1" ht="38.25">
      <c r="A49" s="110" t="str">
        <f t="shared" si="13"/>
        <v/>
      </c>
      <c r="B49" s="91">
        <f t="shared" si="18"/>
        <v>39</v>
      </c>
      <c r="C49" s="176"/>
      <c r="D49" s="32" t="s">
        <v>81</v>
      </c>
      <c r="E49" s="92">
        <v>3</v>
      </c>
      <c r="F49" s="47">
        <f>IF((J49&lt;&gt;""),($I$2*E49),3)</f>
        <v>3</v>
      </c>
      <c r="G49" s="13"/>
      <c r="H49" s="13"/>
      <c r="I49" s="13"/>
      <c r="J49" s="53"/>
      <c r="K49" s="139"/>
      <c r="L49" s="139"/>
      <c r="M49" s="139">
        <f>IF((G49&lt;&gt;""),($G$2*E49),IF((H49&lt;&gt;""),($H$2*E49),IF((I49&lt;&gt;""),($I$2*E49),0)))</f>
        <v>0</v>
      </c>
      <c r="N49" s="139"/>
      <c r="O49" s="139"/>
      <c r="P49" s="139"/>
      <c r="Q49" s="139"/>
      <c r="R49" s="139"/>
      <c r="S49" s="139"/>
      <c r="T49" s="139">
        <f>IF((G49&lt;&gt;""),($G$2*E49),0)</f>
        <v>0</v>
      </c>
      <c r="U49" s="139">
        <f>IF((H49&lt;&gt;""),($H$2*E49),IF((I49&lt;&gt;""),($I$2*E49),0))</f>
        <v>0</v>
      </c>
      <c r="V49" s="139">
        <f>IF((I49&lt;&gt;""),($I$2*E49),0)</f>
        <v>0</v>
      </c>
      <c r="W49" s="140">
        <f t="shared" si="58"/>
        <v>0</v>
      </c>
      <c r="X49" s="140">
        <f t="shared" si="59"/>
        <v>0</v>
      </c>
      <c r="Y49" s="140">
        <f t="shared" si="60"/>
        <v>0</v>
      </c>
      <c r="Z49" s="141">
        <f t="shared" si="61"/>
        <v>0</v>
      </c>
      <c r="AA49" s="141">
        <f t="shared" si="62"/>
        <v>0</v>
      </c>
      <c r="AB49" s="141">
        <f t="shared" si="63"/>
        <v>0</v>
      </c>
      <c r="AC49" s="141">
        <f t="shared" si="64"/>
        <v>0</v>
      </c>
      <c r="AD49" s="141">
        <f t="shared" si="65"/>
        <v>0</v>
      </c>
      <c r="AE49" s="141">
        <f t="shared" si="66"/>
        <v>0</v>
      </c>
      <c r="AF49" s="141">
        <f t="shared" si="108"/>
        <v>0</v>
      </c>
      <c r="AG49" s="93">
        <f t="shared" si="68"/>
        <v>3</v>
      </c>
      <c r="AH49" s="141"/>
      <c r="AI49" s="141"/>
      <c r="AJ49" s="141">
        <f>IF((F49=0),(E49*$J$2),0)</f>
        <v>0</v>
      </c>
      <c r="AK49" s="65"/>
      <c r="AL49" s="136"/>
      <c r="AM49" s="136"/>
      <c r="AN49" s="136"/>
      <c r="AO49" s="136"/>
      <c r="AP49" s="136"/>
      <c r="AQ49" s="136"/>
      <c r="AR49" s="136"/>
      <c r="AS49" s="136"/>
      <c r="AT49" s="136"/>
      <c r="AU49" s="136"/>
      <c r="AV49" s="136"/>
      <c r="AW49" s="136"/>
      <c r="AX49" s="136"/>
      <c r="AY49" s="136"/>
      <c r="AZ49" s="136"/>
      <c r="BA49" s="136"/>
    </row>
    <row r="50" spans="1:53" s="11" customFormat="1" ht="35.25" customHeight="1">
      <c r="A50" s="110" t="str">
        <f t="shared" si="13"/>
        <v/>
      </c>
      <c r="B50" s="91">
        <f t="shared" si="18"/>
        <v>40</v>
      </c>
      <c r="C50" s="175" t="s">
        <v>57</v>
      </c>
      <c r="D50" s="33" t="s">
        <v>82</v>
      </c>
      <c r="E50" s="92">
        <v>1</v>
      </c>
      <c r="F50" s="47">
        <f t="shared" ref="F50:F52" si="111">IF((J50&lt;&gt;""),($I$2*E50),1)</f>
        <v>1</v>
      </c>
      <c r="G50" s="13"/>
      <c r="H50" s="13"/>
      <c r="I50" s="13"/>
      <c r="J50" s="53"/>
      <c r="K50" s="139">
        <f t="shared" ref="K50:K52" si="112">IF((G50&lt;&gt;""),($G$2*E50),IF((H50&lt;&gt;""),($H$2*E50),IF((I50&lt;&gt;""),($I$2*E50),0)))</f>
        <v>0</v>
      </c>
      <c r="L50" s="139"/>
      <c r="M50" s="139"/>
      <c r="N50" s="139">
        <f t="shared" ref="N50:N52" si="113">IF((G50&lt;&gt;""),($G$2*E50),0)</f>
        <v>0</v>
      </c>
      <c r="O50" s="139">
        <f t="shared" ref="O50:O52" si="114">IF((H50&lt;&gt;""),($H$2*E50),IF((I50&lt;&gt;""),($I$2*E50),0))</f>
        <v>0</v>
      </c>
      <c r="P50" s="139">
        <f t="shared" ref="P50:P52" si="115">IF((I50&lt;&gt;""),($I$2*E50),0)</f>
        <v>0</v>
      </c>
      <c r="Q50" s="139"/>
      <c r="R50" s="139"/>
      <c r="S50" s="139"/>
      <c r="T50" s="139"/>
      <c r="U50" s="139"/>
      <c r="V50" s="139"/>
      <c r="W50" s="140">
        <f t="shared" si="58"/>
        <v>0</v>
      </c>
      <c r="X50" s="140">
        <f t="shared" si="59"/>
        <v>0</v>
      </c>
      <c r="Y50" s="140">
        <f t="shared" si="60"/>
        <v>0</v>
      </c>
      <c r="Z50" s="141">
        <f t="shared" si="61"/>
        <v>0</v>
      </c>
      <c r="AA50" s="141">
        <f t="shared" si="62"/>
        <v>0</v>
      </c>
      <c r="AB50" s="141">
        <f t="shared" si="63"/>
        <v>0</v>
      </c>
      <c r="AC50" s="141">
        <f t="shared" si="64"/>
        <v>0</v>
      </c>
      <c r="AD50" s="141">
        <f t="shared" si="65"/>
        <v>0</v>
      </c>
      <c r="AE50" s="141">
        <f t="shared" si="66"/>
        <v>0</v>
      </c>
      <c r="AF50" s="141">
        <f t="shared" ref="AF50:AF53" si="116">IF((J50&lt;&gt;""),($G$2*1),0)</f>
        <v>0</v>
      </c>
      <c r="AG50" s="93">
        <f t="shared" si="68"/>
        <v>1</v>
      </c>
      <c r="AH50" s="141">
        <f t="shared" ref="AH50:AH52" si="117">IF((F50=0),(E50*$J$2),0)</f>
        <v>0</v>
      </c>
      <c r="AI50" s="141"/>
      <c r="AJ50" s="141"/>
      <c r="AK50" s="65"/>
      <c r="AL50" s="136"/>
      <c r="AM50" s="136"/>
      <c r="AN50" s="136"/>
      <c r="AO50" s="136"/>
      <c r="AP50" s="136"/>
      <c r="AQ50" s="136"/>
      <c r="AR50" s="136"/>
      <c r="AS50" s="136"/>
      <c r="AT50" s="136"/>
      <c r="AU50" s="136"/>
      <c r="AV50" s="136"/>
      <c r="AW50" s="136"/>
      <c r="AX50" s="136"/>
      <c r="AY50" s="136"/>
      <c r="AZ50" s="136"/>
      <c r="BA50" s="136"/>
    </row>
    <row r="51" spans="1:53" s="11" customFormat="1" ht="33" customHeight="1">
      <c r="A51" s="110" t="str">
        <f t="shared" si="13"/>
        <v/>
      </c>
      <c r="B51" s="91">
        <f t="shared" si="18"/>
        <v>41</v>
      </c>
      <c r="C51" s="176"/>
      <c r="D51" s="96" t="s">
        <v>83</v>
      </c>
      <c r="E51" s="92">
        <v>1</v>
      </c>
      <c r="F51" s="47">
        <f t="shared" si="111"/>
        <v>1</v>
      </c>
      <c r="G51" s="13"/>
      <c r="H51" s="13"/>
      <c r="I51" s="13"/>
      <c r="J51" s="53"/>
      <c r="K51" s="139">
        <f t="shared" si="112"/>
        <v>0</v>
      </c>
      <c r="L51" s="139"/>
      <c r="M51" s="139"/>
      <c r="N51" s="139">
        <f t="shared" si="113"/>
        <v>0</v>
      </c>
      <c r="O51" s="139">
        <f t="shared" si="114"/>
        <v>0</v>
      </c>
      <c r="P51" s="139">
        <f t="shared" si="115"/>
        <v>0</v>
      </c>
      <c r="Q51" s="139"/>
      <c r="R51" s="139"/>
      <c r="S51" s="139"/>
      <c r="T51" s="139"/>
      <c r="U51" s="139"/>
      <c r="V51" s="139"/>
      <c r="W51" s="140">
        <f t="shared" si="58"/>
        <v>0</v>
      </c>
      <c r="X51" s="140">
        <f t="shared" si="59"/>
        <v>0</v>
      </c>
      <c r="Y51" s="140">
        <f t="shared" si="60"/>
        <v>0</v>
      </c>
      <c r="Z51" s="141">
        <f t="shared" si="61"/>
        <v>0</v>
      </c>
      <c r="AA51" s="141">
        <f t="shared" si="62"/>
        <v>0</v>
      </c>
      <c r="AB51" s="141">
        <f t="shared" si="63"/>
        <v>0</v>
      </c>
      <c r="AC51" s="141">
        <f t="shared" si="64"/>
        <v>0</v>
      </c>
      <c r="AD51" s="141">
        <f t="shared" si="65"/>
        <v>0</v>
      </c>
      <c r="AE51" s="141">
        <f t="shared" si="66"/>
        <v>0</v>
      </c>
      <c r="AF51" s="141">
        <f t="shared" si="116"/>
        <v>0</v>
      </c>
      <c r="AG51" s="93">
        <f t="shared" si="68"/>
        <v>1</v>
      </c>
      <c r="AH51" s="141">
        <f t="shared" si="117"/>
        <v>0</v>
      </c>
      <c r="AI51" s="141"/>
      <c r="AJ51" s="141"/>
      <c r="AK51" s="65"/>
      <c r="AL51" s="136"/>
      <c r="AM51" s="136"/>
      <c r="AN51" s="136"/>
      <c r="AO51" s="136"/>
      <c r="AP51" s="136"/>
      <c r="AQ51" s="136"/>
      <c r="AR51" s="136"/>
      <c r="AS51" s="136"/>
      <c r="AT51" s="136"/>
      <c r="AU51" s="136"/>
      <c r="AV51" s="136"/>
      <c r="AW51" s="136"/>
      <c r="AX51" s="136"/>
      <c r="AY51" s="136"/>
      <c r="AZ51" s="136"/>
      <c r="BA51" s="136"/>
    </row>
    <row r="52" spans="1:53" s="11" customFormat="1" ht="37.5" customHeight="1">
      <c r="A52" s="110" t="str">
        <f t="shared" si="13"/>
        <v/>
      </c>
      <c r="B52" s="91">
        <f t="shared" si="18"/>
        <v>42</v>
      </c>
      <c r="C52" s="176"/>
      <c r="D52" s="33" t="s">
        <v>84</v>
      </c>
      <c r="E52" s="92">
        <v>1</v>
      </c>
      <c r="F52" s="47">
        <f t="shared" si="111"/>
        <v>1</v>
      </c>
      <c r="G52" s="13"/>
      <c r="H52" s="13"/>
      <c r="I52" s="13"/>
      <c r="J52" s="53"/>
      <c r="K52" s="139">
        <f t="shared" si="112"/>
        <v>0</v>
      </c>
      <c r="L52" s="139"/>
      <c r="M52" s="139"/>
      <c r="N52" s="139">
        <f t="shared" si="113"/>
        <v>0</v>
      </c>
      <c r="O52" s="139">
        <f t="shared" si="114"/>
        <v>0</v>
      </c>
      <c r="P52" s="139">
        <f t="shared" si="115"/>
        <v>0</v>
      </c>
      <c r="Q52" s="139"/>
      <c r="R52" s="139"/>
      <c r="S52" s="139"/>
      <c r="T52" s="139"/>
      <c r="U52" s="139"/>
      <c r="V52" s="139"/>
      <c r="W52" s="140">
        <f t="shared" si="58"/>
        <v>0</v>
      </c>
      <c r="X52" s="140">
        <f t="shared" si="59"/>
        <v>0</v>
      </c>
      <c r="Y52" s="140">
        <f t="shared" si="60"/>
        <v>0</v>
      </c>
      <c r="Z52" s="141">
        <f t="shared" si="61"/>
        <v>0</v>
      </c>
      <c r="AA52" s="141">
        <f t="shared" si="62"/>
        <v>0</v>
      </c>
      <c r="AB52" s="141">
        <f t="shared" si="63"/>
        <v>0</v>
      </c>
      <c r="AC52" s="141">
        <f t="shared" si="64"/>
        <v>0</v>
      </c>
      <c r="AD52" s="141">
        <f t="shared" si="65"/>
        <v>0</v>
      </c>
      <c r="AE52" s="141">
        <f t="shared" si="66"/>
        <v>0</v>
      </c>
      <c r="AF52" s="141">
        <f t="shared" si="116"/>
        <v>0</v>
      </c>
      <c r="AG52" s="93">
        <f t="shared" si="68"/>
        <v>1</v>
      </c>
      <c r="AH52" s="141">
        <f t="shared" si="117"/>
        <v>0</v>
      </c>
      <c r="AI52" s="141"/>
      <c r="AJ52" s="141"/>
      <c r="AK52" s="65"/>
      <c r="AL52" s="136"/>
      <c r="AM52" s="136"/>
      <c r="AN52" s="136"/>
      <c r="AO52" s="136"/>
      <c r="AP52" s="136"/>
      <c r="AQ52" s="136"/>
      <c r="AR52" s="136"/>
      <c r="AS52" s="136"/>
      <c r="AT52" s="136"/>
      <c r="AU52" s="136"/>
      <c r="AV52" s="136"/>
      <c r="AW52" s="136"/>
      <c r="AX52" s="136"/>
      <c r="AY52" s="136"/>
      <c r="AZ52" s="136"/>
      <c r="BA52" s="136"/>
    </row>
    <row r="53" spans="1:53" s="11" customFormat="1" ht="31.5" customHeight="1">
      <c r="A53" s="110" t="str">
        <f t="shared" si="13"/>
        <v/>
      </c>
      <c r="B53" s="91">
        <f t="shared" si="18"/>
        <v>43</v>
      </c>
      <c r="C53" s="176"/>
      <c r="D53" s="33" t="s">
        <v>85</v>
      </c>
      <c r="E53" s="92">
        <v>2</v>
      </c>
      <c r="F53" s="47">
        <f>IF((J53&lt;&gt;""),($I$2*E53),2)</f>
        <v>2</v>
      </c>
      <c r="G53" s="13"/>
      <c r="H53" s="13"/>
      <c r="I53" s="13"/>
      <c r="J53" s="13"/>
      <c r="K53" s="139"/>
      <c r="L53" s="139">
        <f>IF((G53&lt;&gt;""),($G$2*E53),IF((H53&lt;&gt;""),($H$2*E53),IF((I53&lt;&gt;""),($I$2*E53),0)))</f>
        <v>0</v>
      </c>
      <c r="M53" s="139"/>
      <c r="N53" s="139"/>
      <c r="O53" s="139"/>
      <c r="P53" s="139"/>
      <c r="Q53" s="139">
        <f>IF((G53&lt;&gt;""),($G$2*E53),0)</f>
        <v>0</v>
      </c>
      <c r="R53" s="139">
        <f>IF((H53&lt;&gt;""),($H$2*E53),IF((I53&lt;&gt;""),($I$2*E53),0))</f>
        <v>0</v>
      </c>
      <c r="S53" s="139">
        <f>IF((I53&lt;&gt;""),($I$2*E53),0)</f>
        <v>0</v>
      </c>
      <c r="T53" s="139"/>
      <c r="U53" s="139"/>
      <c r="V53" s="139"/>
      <c r="W53" s="140">
        <f t="shared" si="58"/>
        <v>0</v>
      </c>
      <c r="X53" s="140">
        <f t="shared" si="59"/>
        <v>0</v>
      </c>
      <c r="Y53" s="140">
        <f t="shared" si="60"/>
        <v>0</v>
      </c>
      <c r="Z53" s="141">
        <f t="shared" si="61"/>
        <v>0</v>
      </c>
      <c r="AA53" s="141">
        <f t="shared" si="62"/>
        <v>0</v>
      </c>
      <c r="AB53" s="141">
        <f t="shared" si="63"/>
        <v>0</v>
      </c>
      <c r="AC53" s="141">
        <f t="shared" si="64"/>
        <v>0</v>
      </c>
      <c r="AD53" s="141">
        <f t="shared" si="65"/>
        <v>0</v>
      </c>
      <c r="AE53" s="141">
        <f t="shared" si="66"/>
        <v>0</v>
      </c>
      <c r="AF53" s="141">
        <f t="shared" si="116"/>
        <v>0</v>
      </c>
      <c r="AG53" s="93">
        <f t="shared" si="68"/>
        <v>2</v>
      </c>
      <c r="AH53" s="141"/>
      <c r="AI53" s="141">
        <f>IF((F53=0),(E53*$J$2),0)</f>
        <v>0</v>
      </c>
      <c r="AJ53" s="141"/>
      <c r="AK53" s="65"/>
      <c r="AL53" s="136"/>
      <c r="AM53" s="136"/>
      <c r="AN53" s="136"/>
      <c r="AO53" s="136"/>
      <c r="AP53" s="136"/>
      <c r="AQ53" s="136"/>
      <c r="AR53" s="136"/>
      <c r="AS53" s="136"/>
      <c r="AT53" s="136"/>
      <c r="AU53" s="136"/>
      <c r="AV53" s="136"/>
      <c r="AW53" s="136"/>
      <c r="AX53" s="136"/>
      <c r="AY53" s="136"/>
      <c r="AZ53" s="136"/>
      <c r="BA53" s="136"/>
    </row>
    <row r="54" spans="1:53" s="11" customFormat="1" ht="20.25">
      <c r="A54" s="110" t="str">
        <f>IF(COUNTA(G54,H54,I54,J54)&gt;1,"Vale","")</f>
        <v/>
      </c>
      <c r="B54" s="91">
        <f t="shared" si="18"/>
        <v>44</v>
      </c>
      <c r="C54" s="175" t="s">
        <v>58</v>
      </c>
      <c r="D54" s="32" t="s">
        <v>86</v>
      </c>
      <c r="E54" s="92">
        <v>1</v>
      </c>
      <c r="F54" s="47">
        <f t="shared" ref="F54:F55" si="118">IF((J54&lt;&gt;""),($I$2*E54),1)</f>
        <v>1</v>
      </c>
      <c r="G54" s="13"/>
      <c r="H54" s="13"/>
      <c r="I54" s="13"/>
      <c r="J54" s="53"/>
      <c r="K54" s="139">
        <f t="shared" ref="K54:K56" si="119">IF((G54&lt;&gt;""),($G$2*E54),IF((H54&lt;&gt;""),($H$2*E54),IF((I54&lt;&gt;""),($I$2*E54),0)))</f>
        <v>0</v>
      </c>
      <c r="L54" s="139"/>
      <c r="M54" s="139"/>
      <c r="N54" s="139">
        <f t="shared" ref="N54:N56" si="120">IF((G54&lt;&gt;""),($G$2*E54),0)</f>
        <v>0</v>
      </c>
      <c r="O54" s="139">
        <f t="shared" ref="O54:O56" si="121">IF((H54&lt;&gt;""),($H$2*E54),IF((I54&lt;&gt;""),($I$2*E54),0))</f>
        <v>0</v>
      </c>
      <c r="P54" s="139">
        <f t="shared" ref="P54:P56" si="122">IF((I54&lt;&gt;""),($I$2*E54),0)</f>
        <v>0</v>
      </c>
      <c r="Q54" s="139"/>
      <c r="R54" s="139"/>
      <c r="S54" s="139"/>
      <c r="T54" s="139"/>
      <c r="U54" s="139"/>
      <c r="V54" s="139"/>
      <c r="W54" s="140">
        <f t="shared" si="58"/>
        <v>0</v>
      </c>
      <c r="X54" s="140">
        <f t="shared" si="59"/>
        <v>0</v>
      </c>
      <c r="Y54" s="140">
        <f t="shared" si="60"/>
        <v>0</v>
      </c>
      <c r="Z54" s="141">
        <f t="shared" si="61"/>
        <v>0</v>
      </c>
      <c r="AA54" s="141">
        <f t="shared" si="62"/>
        <v>0</v>
      </c>
      <c r="AB54" s="141">
        <f t="shared" si="63"/>
        <v>0</v>
      </c>
      <c r="AC54" s="141">
        <f t="shared" si="64"/>
        <v>0</v>
      </c>
      <c r="AD54" s="141">
        <f t="shared" si="65"/>
        <v>0</v>
      </c>
      <c r="AE54" s="141">
        <f t="shared" si="66"/>
        <v>0</v>
      </c>
      <c r="AF54" s="141">
        <f t="shared" ref="AF54:AF57" si="123">IF((J54&lt;&gt;""),($G$2*1),0)</f>
        <v>0</v>
      </c>
      <c r="AG54" s="93">
        <f t="shared" si="68"/>
        <v>1</v>
      </c>
      <c r="AH54" s="141">
        <f t="shared" ref="AH54:AH56" si="124">IF((F54=0),(E54*$J$2),0)</f>
        <v>0</v>
      </c>
      <c r="AI54" s="141"/>
      <c r="AJ54" s="141"/>
      <c r="AK54" s="65"/>
      <c r="AL54" s="136"/>
      <c r="AM54" s="136"/>
      <c r="AN54" s="136"/>
      <c r="AO54" s="136"/>
      <c r="AP54" s="136"/>
      <c r="AQ54" s="136"/>
      <c r="AR54" s="136"/>
      <c r="AS54" s="136"/>
      <c r="AT54" s="136"/>
      <c r="AU54" s="136"/>
      <c r="AV54" s="136"/>
      <c r="AW54" s="136"/>
      <c r="AX54" s="136"/>
      <c r="AY54" s="136"/>
      <c r="AZ54" s="136"/>
      <c r="BA54" s="136"/>
    </row>
    <row r="55" spans="1:53" s="11" customFormat="1" ht="20.25">
      <c r="A55" s="110" t="str">
        <f>IF(COUNTA(G55,H55,I55,J55)&gt;1,"Vale","")</f>
        <v/>
      </c>
      <c r="B55" s="91">
        <f t="shared" si="18"/>
        <v>45</v>
      </c>
      <c r="C55" s="176"/>
      <c r="D55" s="32" t="s">
        <v>87</v>
      </c>
      <c r="E55" s="92">
        <v>1</v>
      </c>
      <c r="F55" s="47">
        <f t="shared" si="118"/>
        <v>1</v>
      </c>
      <c r="G55" s="13"/>
      <c r="H55" s="13"/>
      <c r="I55" s="13"/>
      <c r="J55" s="53"/>
      <c r="K55" s="139">
        <f t="shared" si="119"/>
        <v>0</v>
      </c>
      <c r="L55" s="139"/>
      <c r="M55" s="139"/>
      <c r="N55" s="139">
        <f t="shared" si="120"/>
        <v>0</v>
      </c>
      <c r="O55" s="139">
        <f t="shared" si="121"/>
        <v>0</v>
      </c>
      <c r="P55" s="139">
        <f t="shared" si="122"/>
        <v>0</v>
      </c>
      <c r="Q55" s="139"/>
      <c r="R55" s="139"/>
      <c r="S55" s="139"/>
      <c r="T55" s="139"/>
      <c r="U55" s="139"/>
      <c r="V55" s="139"/>
      <c r="W55" s="140">
        <f t="shared" si="58"/>
        <v>0</v>
      </c>
      <c r="X55" s="140">
        <f t="shared" si="59"/>
        <v>0</v>
      </c>
      <c r="Y55" s="140">
        <f t="shared" si="60"/>
        <v>0</v>
      </c>
      <c r="Z55" s="141">
        <f t="shared" si="61"/>
        <v>0</v>
      </c>
      <c r="AA55" s="141">
        <f t="shared" si="62"/>
        <v>0</v>
      </c>
      <c r="AB55" s="141">
        <f t="shared" si="63"/>
        <v>0</v>
      </c>
      <c r="AC55" s="141">
        <f t="shared" si="64"/>
        <v>0</v>
      </c>
      <c r="AD55" s="141">
        <f t="shared" si="65"/>
        <v>0</v>
      </c>
      <c r="AE55" s="141">
        <f t="shared" si="66"/>
        <v>0</v>
      </c>
      <c r="AF55" s="141">
        <f t="shared" si="123"/>
        <v>0</v>
      </c>
      <c r="AG55" s="93">
        <f t="shared" si="68"/>
        <v>1</v>
      </c>
      <c r="AH55" s="141">
        <f t="shared" si="124"/>
        <v>0</v>
      </c>
      <c r="AI55" s="141"/>
      <c r="AJ55" s="141"/>
      <c r="AK55" s="65"/>
      <c r="AL55" s="136"/>
      <c r="AM55" s="136"/>
      <c r="AN55" s="136"/>
      <c r="AO55" s="136"/>
      <c r="AP55" s="136"/>
      <c r="AQ55" s="136"/>
      <c r="AR55" s="136"/>
      <c r="AS55" s="136"/>
      <c r="AT55" s="136"/>
      <c r="AU55" s="136"/>
      <c r="AV55" s="136"/>
      <c r="AW55" s="136"/>
      <c r="AX55" s="136"/>
      <c r="AY55" s="136"/>
      <c r="AZ55" s="136"/>
      <c r="BA55" s="136"/>
    </row>
    <row r="56" spans="1:53" s="11" customFormat="1" ht="58.5" customHeight="1">
      <c r="A56" s="110" t="str">
        <f t="shared" ref="A56:A101" si="125">IF(COUNTA(G56,H56,I56,J56)&gt;1,"Vale","")</f>
        <v/>
      </c>
      <c r="B56" s="91">
        <f t="shared" si="18"/>
        <v>46</v>
      </c>
      <c r="C56" s="176"/>
      <c r="D56" s="33" t="s">
        <v>88</v>
      </c>
      <c r="E56" s="92">
        <v>1</v>
      </c>
      <c r="F56" s="47">
        <f>IF((J56&lt;&gt;""),(#REF!*E56),1)</f>
        <v>1</v>
      </c>
      <c r="G56" s="13"/>
      <c r="H56" s="13"/>
      <c r="I56" s="13"/>
      <c r="J56" s="53"/>
      <c r="K56" s="139">
        <f t="shared" si="119"/>
        <v>0</v>
      </c>
      <c r="L56" s="139"/>
      <c r="M56" s="139"/>
      <c r="N56" s="139">
        <f t="shared" si="120"/>
        <v>0</v>
      </c>
      <c r="O56" s="139">
        <f t="shared" si="121"/>
        <v>0</v>
      </c>
      <c r="P56" s="139">
        <f t="shared" si="122"/>
        <v>0</v>
      </c>
      <c r="Q56" s="139"/>
      <c r="R56" s="139"/>
      <c r="S56" s="139"/>
      <c r="T56" s="139"/>
      <c r="U56" s="139"/>
      <c r="V56" s="139"/>
      <c r="W56" s="140">
        <f t="shared" si="58"/>
        <v>0</v>
      </c>
      <c r="X56" s="140">
        <f t="shared" si="59"/>
        <v>0</v>
      </c>
      <c r="Y56" s="140">
        <f t="shared" si="60"/>
        <v>0</v>
      </c>
      <c r="Z56" s="141">
        <f t="shared" si="61"/>
        <v>0</v>
      </c>
      <c r="AA56" s="141">
        <f t="shared" si="62"/>
        <v>0</v>
      </c>
      <c r="AB56" s="141">
        <f t="shared" si="63"/>
        <v>0</v>
      </c>
      <c r="AC56" s="141">
        <f t="shared" si="64"/>
        <v>0</v>
      </c>
      <c r="AD56" s="141">
        <f t="shared" si="65"/>
        <v>0</v>
      </c>
      <c r="AE56" s="141">
        <f t="shared" si="66"/>
        <v>0</v>
      </c>
      <c r="AF56" s="141">
        <f t="shared" si="123"/>
        <v>0</v>
      </c>
      <c r="AG56" s="93">
        <f t="shared" si="68"/>
        <v>1</v>
      </c>
      <c r="AH56" s="141">
        <f t="shared" si="124"/>
        <v>0</v>
      </c>
      <c r="AI56" s="141"/>
      <c r="AJ56" s="141"/>
      <c r="AK56" s="65"/>
      <c r="AL56" s="136"/>
      <c r="AM56" s="136"/>
      <c r="AN56" s="136"/>
      <c r="AO56" s="136"/>
      <c r="AP56" s="136"/>
      <c r="AQ56" s="136"/>
      <c r="AR56" s="136"/>
      <c r="AS56" s="136"/>
      <c r="AT56" s="136"/>
      <c r="AU56" s="136"/>
      <c r="AV56" s="136"/>
      <c r="AW56" s="136"/>
      <c r="AX56" s="136"/>
      <c r="AY56" s="136"/>
      <c r="AZ56" s="136"/>
      <c r="BA56" s="136"/>
    </row>
    <row r="57" spans="1:53" s="11" customFormat="1" ht="20.25">
      <c r="A57" s="110" t="str">
        <f t="shared" si="125"/>
        <v/>
      </c>
      <c r="B57" s="91">
        <f t="shared" si="18"/>
        <v>47</v>
      </c>
      <c r="C57" s="179"/>
      <c r="D57" s="32" t="s">
        <v>89</v>
      </c>
      <c r="E57" s="92">
        <v>3</v>
      </c>
      <c r="F57" s="47">
        <f>IF((J57&lt;&gt;""),($I$2*E57),3)</f>
        <v>3</v>
      </c>
      <c r="G57" s="13"/>
      <c r="H57" s="13"/>
      <c r="I57" s="13"/>
      <c r="J57" s="97"/>
      <c r="K57" s="139"/>
      <c r="L57" s="139"/>
      <c r="M57" s="139">
        <f>IF((G57&lt;&gt;""),($G$2*E57),IF((H57&lt;&gt;""),($H$2*E57),IF((I57&lt;&gt;""),($I$2*E57),0)))</f>
        <v>0</v>
      </c>
      <c r="N57" s="139"/>
      <c r="O57" s="139"/>
      <c r="P57" s="139"/>
      <c r="Q57" s="139"/>
      <c r="R57" s="139"/>
      <c r="S57" s="139"/>
      <c r="T57" s="139">
        <f>IF((G57&lt;&gt;""),($G$2*E57),0)</f>
        <v>0</v>
      </c>
      <c r="U57" s="139">
        <f>IF((H57&lt;&gt;""),($H$2*E57),IF((I57&lt;&gt;""),($I$2*E57),0))</f>
        <v>0</v>
      </c>
      <c r="V57" s="139">
        <f>IF((I57&lt;&gt;""),($I$2*E57),0)</f>
        <v>0</v>
      </c>
      <c r="W57" s="140">
        <f t="shared" si="58"/>
        <v>0</v>
      </c>
      <c r="X57" s="140">
        <f t="shared" si="59"/>
        <v>0</v>
      </c>
      <c r="Y57" s="140">
        <f t="shared" si="60"/>
        <v>0</v>
      </c>
      <c r="Z57" s="141">
        <f t="shared" si="61"/>
        <v>0</v>
      </c>
      <c r="AA57" s="141">
        <f t="shared" si="62"/>
        <v>0</v>
      </c>
      <c r="AB57" s="141">
        <f t="shared" si="63"/>
        <v>0</v>
      </c>
      <c r="AC57" s="141">
        <f t="shared" si="64"/>
        <v>0</v>
      </c>
      <c r="AD57" s="141">
        <f t="shared" si="65"/>
        <v>0</v>
      </c>
      <c r="AE57" s="141">
        <f t="shared" si="66"/>
        <v>0</v>
      </c>
      <c r="AF57" s="141">
        <f t="shared" si="123"/>
        <v>0</v>
      </c>
      <c r="AG57" s="93">
        <f t="shared" si="68"/>
        <v>3</v>
      </c>
      <c r="AH57" s="141"/>
      <c r="AI57" s="141"/>
      <c r="AJ57" s="141">
        <f>IF((F57=0),(E57*$J$2),0)</f>
        <v>0</v>
      </c>
      <c r="AK57" s="65"/>
      <c r="AL57" s="136"/>
      <c r="AM57" s="136"/>
      <c r="AN57" s="136"/>
      <c r="AO57" s="136"/>
      <c r="AP57" s="136"/>
      <c r="AQ57" s="136"/>
      <c r="AR57" s="136"/>
      <c r="AS57" s="136"/>
      <c r="AT57" s="136"/>
      <c r="AU57" s="136"/>
      <c r="AV57" s="136"/>
      <c r="AW57" s="136"/>
      <c r="AX57" s="136"/>
      <c r="AY57" s="136"/>
      <c r="AZ57" s="136"/>
      <c r="BA57" s="136"/>
    </row>
    <row r="58" spans="1:53" s="11" customFormat="1" ht="25.5">
      <c r="A58" s="110" t="str">
        <f t="shared" si="125"/>
        <v/>
      </c>
      <c r="B58" s="91">
        <f t="shared" si="18"/>
        <v>48</v>
      </c>
      <c r="C58" s="175" t="s">
        <v>59</v>
      </c>
      <c r="D58" s="32" t="s">
        <v>90</v>
      </c>
      <c r="E58" s="92">
        <v>1</v>
      </c>
      <c r="F58" s="47">
        <f t="shared" ref="F58" si="126">IF((J58&lt;&gt;""),($I$2*E58),1)</f>
        <v>1</v>
      </c>
      <c r="G58" s="13"/>
      <c r="H58" s="13"/>
      <c r="I58" s="13"/>
      <c r="J58" s="53"/>
      <c r="K58" s="139">
        <f t="shared" ref="K58" si="127">IF((G58&lt;&gt;""),($G$2*E58),IF((H58&lt;&gt;""),($H$2*E58),IF((I58&lt;&gt;""),($I$2*E58),0)))</f>
        <v>0</v>
      </c>
      <c r="L58" s="139"/>
      <c r="M58" s="139"/>
      <c r="N58" s="139">
        <f t="shared" ref="N58" si="128">IF((G58&lt;&gt;""),($G$2*E58),0)</f>
        <v>0</v>
      </c>
      <c r="O58" s="139">
        <f t="shared" ref="O58" si="129">IF((H58&lt;&gt;""),($H$2*E58),IF((I58&lt;&gt;""),($I$2*E58),0))</f>
        <v>0</v>
      </c>
      <c r="P58" s="139">
        <f t="shared" ref="P58" si="130">IF((I58&lt;&gt;""),($I$2*E58),0)</f>
        <v>0</v>
      </c>
      <c r="Q58" s="139"/>
      <c r="R58" s="139"/>
      <c r="S58" s="139"/>
      <c r="T58" s="139"/>
      <c r="U58" s="139"/>
      <c r="V58" s="139"/>
      <c r="W58" s="140">
        <f t="shared" ref="W58:W72" si="131">IF(E58=1,IF(G58&lt;&gt;"",1,0),0)</f>
        <v>0</v>
      </c>
      <c r="X58" s="140">
        <f t="shared" ref="X58:X72" si="132">IF(E58=1,IF(H58&lt;&gt;"",1,0),0)</f>
        <v>0</v>
      </c>
      <c r="Y58" s="140">
        <f t="shared" ref="Y58:Y72" si="133">IF(E58=1,IF(I58&lt;&gt;"",1,0),0)</f>
        <v>0</v>
      </c>
      <c r="Z58" s="141">
        <f t="shared" ref="Z58:Z72" si="134">IF(E58=2,IF(G58&lt;&gt;"",1,0),0)</f>
        <v>0</v>
      </c>
      <c r="AA58" s="141">
        <f t="shared" ref="AA58:AA72" si="135">IF(E58=2,IF(H58&lt;&gt;"",1,0),0)</f>
        <v>0</v>
      </c>
      <c r="AB58" s="141">
        <f t="shared" ref="AB58:AB72" si="136">IF(E58=2,IF(I58&lt;&gt;"",1,0),0)</f>
        <v>0</v>
      </c>
      <c r="AC58" s="141">
        <f t="shared" ref="AC58:AC72" si="137">IF(E58=3,IF(G58&lt;&gt;"",1,0),0)</f>
        <v>0</v>
      </c>
      <c r="AD58" s="141">
        <f t="shared" ref="AD58:AD72" si="138">IF(E58=3,IF(H58&lt;&gt;"",1,0),0)</f>
        <v>0</v>
      </c>
      <c r="AE58" s="141">
        <f t="shared" ref="AE58:AE72" si="139">IF(E58=3,IF(I58&lt;&gt;"",1,0),0)</f>
        <v>0</v>
      </c>
      <c r="AF58" s="141">
        <f t="shared" ref="AF58:AF60" si="140">IF((J58&lt;&gt;""),($G$2*1),0)</f>
        <v>0</v>
      </c>
      <c r="AG58" s="93">
        <f t="shared" si="68"/>
        <v>1</v>
      </c>
      <c r="AH58" s="141">
        <f t="shared" ref="AH58" si="141">IF((F58=0),(E58*$J$2),0)</f>
        <v>0</v>
      </c>
      <c r="AI58" s="141"/>
      <c r="AJ58" s="141"/>
      <c r="AK58" s="65"/>
      <c r="AL58" s="136"/>
      <c r="AM58" s="136"/>
      <c r="AN58" s="136"/>
      <c r="AO58" s="136"/>
      <c r="AP58" s="136"/>
      <c r="AQ58" s="136"/>
      <c r="AR58" s="136"/>
      <c r="AS58" s="136"/>
      <c r="AT58" s="136"/>
      <c r="AU58" s="136"/>
      <c r="AV58" s="136"/>
      <c r="AW58" s="136"/>
      <c r="AX58" s="136"/>
      <c r="AY58" s="136"/>
      <c r="AZ58" s="136"/>
      <c r="BA58" s="136"/>
    </row>
    <row r="59" spans="1:53" s="11" customFormat="1" ht="20.25">
      <c r="A59" s="110" t="str">
        <f t="shared" si="125"/>
        <v/>
      </c>
      <c r="B59" s="91">
        <f t="shared" si="18"/>
        <v>49</v>
      </c>
      <c r="C59" s="176"/>
      <c r="D59" s="32" t="s">
        <v>91</v>
      </c>
      <c r="E59" s="92">
        <v>2</v>
      </c>
      <c r="F59" s="47">
        <f>IF((J59&lt;&gt;""),($I$2*E59),2)</f>
        <v>2</v>
      </c>
      <c r="G59" s="13"/>
      <c r="H59" s="13"/>
      <c r="I59" s="13"/>
      <c r="J59" s="97"/>
      <c r="K59" s="139"/>
      <c r="L59" s="139">
        <f>IF((G59&lt;&gt;""),($G$2*E59),IF((H59&lt;&gt;""),($H$2*E59),IF((I59&lt;&gt;""),($I$2*E59),0)))</f>
        <v>0</v>
      </c>
      <c r="M59" s="139"/>
      <c r="N59" s="139"/>
      <c r="O59" s="139"/>
      <c r="P59" s="139"/>
      <c r="Q59" s="139">
        <f>IF((G59&lt;&gt;""),($G$2*E59),0)</f>
        <v>0</v>
      </c>
      <c r="R59" s="139">
        <f>IF((H59&lt;&gt;""),($H$2*E59),IF((I59&lt;&gt;""),($I$2*E59),0))</f>
        <v>0</v>
      </c>
      <c r="S59" s="139">
        <f>IF((I59&lt;&gt;""),($I$2*E59),0)</f>
        <v>0</v>
      </c>
      <c r="T59" s="139"/>
      <c r="U59" s="139"/>
      <c r="V59" s="139"/>
      <c r="W59" s="140">
        <f t="shared" si="131"/>
        <v>0</v>
      </c>
      <c r="X59" s="140">
        <f t="shared" si="132"/>
        <v>0</v>
      </c>
      <c r="Y59" s="140">
        <f t="shared" si="133"/>
        <v>0</v>
      </c>
      <c r="Z59" s="141">
        <f t="shared" si="134"/>
        <v>0</v>
      </c>
      <c r="AA59" s="141">
        <f t="shared" si="135"/>
        <v>0</v>
      </c>
      <c r="AB59" s="141">
        <f t="shared" si="136"/>
        <v>0</v>
      </c>
      <c r="AC59" s="141">
        <f t="shared" si="137"/>
        <v>0</v>
      </c>
      <c r="AD59" s="141">
        <f t="shared" si="138"/>
        <v>0</v>
      </c>
      <c r="AE59" s="141">
        <f t="shared" si="139"/>
        <v>0</v>
      </c>
      <c r="AF59" s="141">
        <f t="shared" si="140"/>
        <v>0</v>
      </c>
      <c r="AG59" s="93">
        <f t="shared" si="68"/>
        <v>2</v>
      </c>
      <c r="AH59" s="141"/>
      <c r="AI59" s="141">
        <f>IF((F59=0),(E59*$J$2),0)</f>
        <v>0</v>
      </c>
      <c r="AJ59" s="141"/>
      <c r="AK59" s="65"/>
      <c r="AL59" s="136"/>
      <c r="AM59" s="136"/>
      <c r="AN59" s="136"/>
      <c r="AO59" s="136"/>
      <c r="AP59" s="136"/>
      <c r="AQ59" s="136"/>
      <c r="AR59" s="136"/>
      <c r="AS59" s="136"/>
      <c r="AT59" s="136"/>
      <c r="AU59" s="136"/>
      <c r="AV59" s="136"/>
      <c r="AW59" s="136"/>
      <c r="AX59" s="136"/>
      <c r="AY59" s="136"/>
      <c r="AZ59" s="136"/>
      <c r="BA59" s="136"/>
    </row>
    <row r="60" spans="1:53" s="11" customFormat="1" ht="25.5">
      <c r="A60" s="110" t="str">
        <f t="shared" si="125"/>
        <v/>
      </c>
      <c r="B60" s="91">
        <f t="shared" si="18"/>
        <v>50</v>
      </c>
      <c r="C60" s="179"/>
      <c r="D60" s="32" t="s">
        <v>92</v>
      </c>
      <c r="E60" s="92">
        <v>3</v>
      </c>
      <c r="F60" s="47">
        <f>IF((J60&lt;&gt;""),($I$2*E60),3)</f>
        <v>3</v>
      </c>
      <c r="G60" s="13"/>
      <c r="H60" s="13"/>
      <c r="I60" s="13"/>
      <c r="J60" s="97"/>
      <c r="K60" s="139"/>
      <c r="L60" s="139"/>
      <c r="M60" s="139">
        <f>IF((G60&lt;&gt;""),($G$2*E60),IF((H60&lt;&gt;""),($H$2*E60),IF((I60&lt;&gt;""),($I$2*E60),0)))</f>
        <v>0</v>
      </c>
      <c r="N60" s="139"/>
      <c r="O60" s="139"/>
      <c r="P60" s="139"/>
      <c r="Q60" s="139"/>
      <c r="R60" s="139"/>
      <c r="S60" s="139"/>
      <c r="T60" s="139">
        <f>IF((G60&lt;&gt;""),($G$2*E60),0)</f>
        <v>0</v>
      </c>
      <c r="U60" s="139">
        <f>IF((H60&lt;&gt;""),($H$2*E60),IF((I60&lt;&gt;""),($I$2*E60),0))</f>
        <v>0</v>
      </c>
      <c r="V60" s="139">
        <f>IF((I60&lt;&gt;""),($I$2*E60),0)</f>
        <v>0</v>
      </c>
      <c r="W60" s="140">
        <f t="shared" si="131"/>
        <v>0</v>
      </c>
      <c r="X60" s="140">
        <f t="shared" si="132"/>
        <v>0</v>
      </c>
      <c r="Y60" s="140">
        <f t="shared" si="133"/>
        <v>0</v>
      </c>
      <c r="Z60" s="141">
        <f t="shared" si="134"/>
        <v>0</v>
      </c>
      <c r="AA60" s="141">
        <f t="shared" si="135"/>
        <v>0</v>
      </c>
      <c r="AB60" s="141">
        <f t="shared" si="136"/>
        <v>0</v>
      </c>
      <c r="AC60" s="141">
        <f t="shared" si="137"/>
        <v>0</v>
      </c>
      <c r="AD60" s="141">
        <f t="shared" si="138"/>
        <v>0</v>
      </c>
      <c r="AE60" s="141">
        <f t="shared" si="139"/>
        <v>0</v>
      </c>
      <c r="AF60" s="141">
        <f t="shared" si="140"/>
        <v>0</v>
      </c>
      <c r="AG60" s="93">
        <f t="shared" si="68"/>
        <v>3</v>
      </c>
      <c r="AH60" s="141"/>
      <c r="AI60" s="141"/>
      <c r="AJ60" s="141">
        <f>IF((F60=0),(E60*$J$2),0)</f>
        <v>0</v>
      </c>
      <c r="AK60" s="65"/>
      <c r="AL60" s="136"/>
      <c r="AM60" s="136"/>
      <c r="AN60" s="136"/>
      <c r="AO60" s="136"/>
      <c r="AP60" s="136"/>
      <c r="AQ60" s="136"/>
      <c r="AR60" s="136"/>
      <c r="AS60" s="136"/>
      <c r="AT60" s="136"/>
      <c r="AU60" s="136"/>
      <c r="AV60" s="136"/>
      <c r="AW60" s="136"/>
      <c r="AX60" s="136"/>
      <c r="AY60" s="136"/>
      <c r="AZ60" s="136"/>
      <c r="BA60" s="136"/>
    </row>
    <row r="61" spans="1:53" s="11" customFormat="1" ht="25.5">
      <c r="A61" s="110" t="str">
        <f t="shared" si="125"/>
        <v/>
      </c>
      <c r="B61" s="91">
        <f t="shared" si="18"/>
        <v>51</v>
      </c>
      <c r="C61" s="175" t="s">
        <v>60</v>
      </c>
      <c r="D61" s="33" t="s">
        <v>147</v>
      </c>
      <c r="E61" s="92">
        <v>1</v>
      </c>
      <c r="F61" s="47">
        <f t="shared" ref="F61:F66" si="142">IF((J61&lt;&gt;""),($I$2*E61),1)</f>
        <v>1</v>
      </c>
      <c r="G61" s="13"/>
      <c r="H61" s="13"/>
      <c r="I61" s="13"/>
      <c r="J61" s="53"/>
      <c r="K61" s="139">
        <f t="shared" ref="K61:K66" si="143">IF((G61&lt;&gt;""),($G$2*E61),IF((H61&lt;&gt;""),($H$2*E61),IF((I61&lt;&gt;""),($I$2*E61),0)))</f>
        <v>0</v>
      </c>
      <c r="L61" s="139"/>
      <c r="M61" s="139"/>
      <c r="N61" s="139">
        <f t="shared" ref="N61:N66" si="144">IF((G61&lt;&gt;""),($G$2*E61),0)</f>
        <v>0</v>
      </c>
      <c r="O61" s="139">
        <f t="shared" ref="O61:O66" si="145">IF((H61&lt;&gt;""),($H$2*E61),IF((I61&lt;&gt;""),($I$2*E61),0))</f>
        <v>0</v>
      </c>
      <c r="P61" s="139">
        <f t="shared" ref="P61:P66" si="146">IF((I61&lt;&gt;""),($I$2*E61),0)</f>
        <v>0</v>
      </c>
      <c r="Q61" s="139"/>
      <c r="R61" s="139"/>
      <c r="S61" s="139"/>
      <c r="T61" s="139"/>
      <c r="U61" s="139"/>
      <c r="V61" s="139"/>
      <c r="W61" s="140">
        <f t="shared" si="131"/>
        <v>0</v>
      </c>
      <c r="X61" s="140">
        <f t="shared" si="132"/>
        <v>0</v>
      </c>
      <c r="Y61" s="140">
        <f t="shared" si="133"/>
        <v>0</v>
      </c>
      <c r="Z61" s="141">
        <f t="shared" si="134"/>
        <v>0</v>
      </c>
      <c r="AA61" s="141">
        <f t="shared" si="135"/>
        <v>0</v>
      </c>
      <c r="AB61" s="141">
        <f t="shared" si="136"/>
        <v>0</v>
      </c>
      <c r="AC61" s="141">
        <f t="shared" si="137"/>
        <v>0</v>
      </c>
      <c r="AD61" s="141">
        <f t="shared" si="138"/>
        <v>0</v>
      </c>
      <c r="AE61" s="141">
        <f t="shared" si="139"/>
        <v>0</v>
      </c>
      <c r="AF61" s="141">
        <f t="shared" ref="AF61:AF72" si="147">IF((J61&lt;&gt;""),($G$2*1),0)</f>
        <v>0</v>
      </c>
      <c r="AG61" s="93">
        <f t="shared" si="68"/>
        <v>1</v>
      </c>
      <c r="AH61" s="141">
        <f t="shared" ref="AH61:AH66" si="148">IF((F61=0),(E61*$J$2),0)</f>
        <v>0</v>
      </c>
      <c r="AI61" s="141"/>
      <c r="AJ61" s="141"/>
      <c r="AK61" s="65"/>
      <c r="AL61" s="136"/>
      <c r="AM61" s="136"/>
      <c r="AN61" s="136"/>
      <c r="AO61" s="136"/>
      <c r="AP61" s="136"/>
      <c r="AQ61" s="136"/>
      <c r="AR61" s="136"/>
      <c r="AS61" s="136"/>
      <c r="AT61" s="136"/>
      <c r="AU61" s="136"/>
      <c r="AV61" s="136"/>
      <c r="AW61" s="136"/>
      <c r="AX61" s="136"/>
      <c r="AY61" s="136"/>
      <c r="AZ61" s="136"/>
      <c r="BA61" s="136"/>
    </row>
    <row r="62" spans="1:53" s="11" customFormat="1" ht="25.5">
      <c r="A62" s="110" t="str">
        <f t="shared" si="125"/>
        <v/>
      </c>
      <c r="B62" s="91">
        <f t="shared" si="18"/>
        <v>52</v>
      </c>
      <c r="C62" s="176"/>
      <c r="D62" s="99" t="s">
        <v>93</v>
      </c>
      <c r="E62" s="92">
        <v>1</v>
      </c>
      <c r="F62" s="47">
        <f t="shared" si="142"/>
        <v>1</v>
      </c>
      <c r="G62" s="13"/>
      <c r="H62" s="13"/>
      <c r="I62" s="13"/>
      <c r="J62" s="53"/>
      <c r="K62" s="139">
        <f t="shared" si="143"/>
        <v>0</v>
      </c>
      <c r="L62" s="139"/>
      <c r="M62" s="139"/>
      <c r="N62" s="139">
        <f t="shared" si="144"/>
        <v>0</v>
      </c>
      <c r="O62" s="139">
        <f t="shared" si="145"/>
        <v>0</v>
      </c>
      <c r="P62" s="139">
        <f t="shared" si="146"/>
        <v>0</v>
      </c>
      <c r="Q62" s="139"/>
      <c r="R62" s="139"/>
      <c r="S62" s="139"/>
      <c r="T62" s="139"/>
      <c r="U62" s="139"/>
      <c r="V62" s="139"/>
      <c r="W62" s="140">
        <f t="shared" si="131"/>
        <v>0</v>
      </c>
      <c r="X62" s="140">
        <f t="shared" si="132"/>
        <v>0</v>
      </c>
      <c r="Y62" s="140">
        <f t="shared" si="133"/>
        <v>0</v>
      </c>
      <c r="Z62" s="141">
        <f t="shared" si="134"/>
        <v>0</v>
      </c>
      <c r="AA62" s="141">
        <f t="shared" si="135"/>
        <v>0</v>
      </c>
      <c r="AB62" s="141">
        <f t="shared" si="136"/>
        <v>0</v>
      </c>
      <c r="AC62" s="141">
        <f t="shared" si="137"/>
        <v>0</v>
      </c>
      <c r="AD62" s="141">
        <f t="shared" si="138"/>
        <v>0</v>
      </c>
      <c r="AE62" s="141">
        <f t="shared" si="139"/>
        <v>0</v>
      </c>
      <c r="AF62" s="141">
        <f t="shared" si="147"/>
        <v>0</v>
      </c>
      <c r="AG62" s="93">
        <f t="shared" si="68"/>
        <v>1</v>
      </c>
      <c r="AH62" s="141">
        <f t="shared" si="148"/>
        <v>0</v>
      </c>
      <c r="AI62" s="141"/>
      <c r="AJ62" s="141"/>
      <c r="AK62" s="65"/>
      <c r="AL62" s="136"/>
      <c r="AM62" s="136"/>
      <c r="AN62" s="136"/>
      <c r="AO62" s="136"/>
      <c r="AP62" s="136"/>
      <c r="AQ62" s="136"/>
      <c r="AR62" s="136"/>
      <c r="AS62" s="136"/>
      <c r="AT62" s="136"/>
      <c r="AU62" s="136"/>
      <c r="AV62" s="136"/>
      <c r="AW62" s="136"/>
      <c r="AX62" s="136"/>
      <c r="AY62" s="136"/>
      <c r="AZ62" s="136"/>
      <c r="BA62" s="136"/>
    </row>
    <row r="63" spans="1:53" s="11" customFormat="1" ht="32.25" customHeight="1">
      <c r="A63" s="110" t="str">
        <f t="shared" si="125"/>
        <v/>
      </c>
      <c r="B63" s="91">
        <f t="shared" si="18"/>
        <v>53</v>
      </c>
      <c r="C63" s="176"/>
      <c r="D63" s="32" t="s">
        <v>94</v>
      </c>
      <c r="E63" s="92">
        <v>1</v>
      </c>
      <c r="F63" s="47">
        <f t="shared" si="142"/>
        <v>1</v>
      </c>
      <c r="G63" s="13"/>
      <c r="H63" s="13"/>
      <c r="I63" s="13"/>
      <c r="J63" s="53"/>
      <c r="K63" s="139">
        <f t="shared" si="143"/>
        <v>0</v>
      </c>
      <c r="L63" s="139"/>
      <c r="M63" s="139"/>
      <c r="N63" s="139">
        <f t="shared" si="144"/>
        <v>0</v>
      </c>
      <c r="O63" s="139">
        <f t="shared" si="145"/>
        <v>0</v>
      </c>
      <c r="P63" s="139">
        <f t="shared" si="146"/>
        <v>0</v>
      </c>
      <c r="Q63" s="139"/>
      <c r="R63" s="139"/>
      <c r="S63" s="139"/>
      <c r="T63" s="139"/>
      <c r="U63" s="139"/>
      <c r="V63" s="139"/>
      <c r="W63" s="140">
        <f t="shared" si="131"/>
        <v>0</v>
      </c>
      <c r="X63" s="140">
        <f t="shared" si="132"/>
        <v>0</v>
      </c>
      <c r="Y63" s="140">
        <f t="shared" si="133"/>
        <v>0</v>
      </c>
      <c r="Z63" s="141">
        <f t="shared" si="134"/>
        <v>0</v>
      </c>
      <c r="AA63" s="141">
        <f t="shared" si="135"/>
        <v>0</v>
      </c>
      <c r="AB63" s="141">
        <f t="shared" si="136"/>
        <v>0</v>
      </c>
      <c r="AC63" s="141">
        <f t="shared" si="137"/>
        <v>0</v>
      </c>
      <c r="AD63" s="141">
        <f t="shared" si="138"/>
        <v>0</v>
      </c>
      <c r="AE63" s="141">
        <f t="shared" si="139"/>
        <v>0</v>
      </c>
      <c r="AF63" s="141">
        <f t="shared" si="147"/>
        <v>0</v>
      </c>
      <c r="AG63" s="93">
        <f t="shared" si="68"/>
        <v>1</v>
      </c>
      <c r="AH63" s="141">
        <f t="shared" si="148"/>
        <v>0</v>
      </c>
      <c r="AI63" s="141"/>
      <c r="AJ63" s="141"/>
      <c r="AK63" s="65"/>
      <c r="AL63" s="136"/>
      <c r="AM63" s="136"/>
      <c r="AN63" s="136"/>
      <c r="AO63" s="136"/>
      <c r="AP63" s="136"/>
      <c r="AQ63" s="136"/>
      <c r="AR63" s="136"/>
      <c r="AS63" s="136"/>
      <c r="AT63" s="136"/>
      <c r="AU63" s="136"/>
      <c r="AV63" s="136"/>
      <c r="AW63" s="136"/>
      <c r="AX63" s="136"/>
      <c r="AY63" s="136"/>
      <c r="AZ63" s="136"/>
      <c r="BA63" s="136"/>
    </row>
    <row r="64" spans="1:53" s="11" customFormat="1" ht="28.5" customHeight="1">
      <c r="A64" s="110" t="str">
        <f t="shared" si="125"/>
        <v/>
      </c>
      <c r="B64" s="91">
        <f t="shared" si="18"/>
        <v>54</v>
      </c>
      <c r="C64" s="176"/>
      <c r="D64" s="33" t="s">
        <v>95</v>
      </c>
      <c r="E64" s="92">
        <v>1</v>
      </c>
      <c r="F64" s="47">
        <f t="shared" si="142"/>
        <v>1</v>
      </c>
      <c r="G64" s="13"/>
      <c r="H64" s="13"/>
      <c r="I64" s="13"/>
      <c r="J64" s="53"/>
      <c r="K64" s="139">
        <f t="shared" si="143"/>
        <v>0</v>
      </c>
      <c r="L64" s="139"/>
      <c r="M64" s="139"/>
      <c r="N64" s="139">
        <f t="shared" si="144"/>
        <v>0</v>
      </c>
      <c r="O64" s="139">
        <f t="shared" si="145"/>
        <v>0</v>
      </c>
      <c r="P64" s="139">
        <f t="shared" si="146"/>
        <v>0</v>
      </c>
      <c r="Q64" s="139"/>
      <c r="R64" s="139"/>
      <c r="S64" s="139"/>
      <c r="T64" s="139"/>
      <c r="U64" s="139"/>
      <c r="V64" s="139"/>
      <c r="W64" s="140">
        <f t="shared" si="131"/>
        <v>0</v>
      </c>
      <c r="X64" s="140">
        <f t="shared" si="132"/>
        <v>0</v>
      </c>
      <c r="Y64" s="140">
        <f t="shared" si="133"/>
        <v>0</v>
      </c>
      <c r="Z64" s="141">
        <f t="shared" si="134"/>
        <v>0</v>
      </c>
      <c r="AA64" s="141">
        <f t="shared" si="135"/>
        <v>0</v>
      </c>
      <c r="AB64" s="141">
        <f t="shared" si="136"/>
        <v>0</v>
      </c>
      <c r="AC64" s="141">
        <f t="shared" si="137"/>
        <v>0</v>
      </c>
      <c r="AD64" s="141">
        <f t="shared" si="138"/>
        <v>0</v>
      </c>
      <c r="AE64" s="141">
        <f t="shared" si="139"/>
        <v>0</v>
      </c>
      <c r="AF64" s="141">
        <f t="shared" si="147"/>
        <v>0</v>
      </c>
      <c r="AG64" s="93">
        <f t="shared" si="68"/>
        <v>1</v>
      </c>
      <c r="AH64" s="141">
        <f t="shared" si="148"/>
        <v>0</v>
      </c>
      <c r="AI64" s="141"/>
      <c r="AJ64" s="141"/>
      <c r="AK64" s="65"/>
      <c r="AL64" s="136"/>
      <c r="AM64" s="136"/>
      <c r="AN64" s="136"/>
      <c r="AO64" s="136"/>
      <c r="AP64" s="136"/>
      <c r="AQ64" s="136"/>
      <c r="AR64" s="136"/>
      <c r="AS64" s="136"/>
      <c r="AT64" s="136"/>
      <c r="AU64" s="136"/>
      <c r="AV64" s="136"/>
      <c r="AW64" s="136"/>
      <c r="AX64" s="136"/>
      <c r="AY64" s="136"/>
      <c r="AZ64" s="136"/>
      <c r="BA64" s="136"/>
    </row>
    <row r="65" spans="1:53" s="11" customFormat="1" ht="30" customHeight="1">
      <c r="A65" s="110" t="str">
        <f t="shared" si="125"/>
        <v/>
      </c>
      <c r="B65" s="91">
        <f t="shared" si="18"/>
        <v>55</v>
      </c>
      <c r="C65" s="176"/>
      <c r="D65" s="33" t="s">
        <v>96</v>
      </c>
      <c r="E65" s="92">
        <v>1</v>
      </c>
      <c r="F65" s="47">
        <f t="shared" si="142"/>
        <v>1</v>
      </c>
      <c r="G65" s="13"/>
      <c r="H65" s="13"/>
      <c r="I65" s="13"/>
      <c r="J65" s="53"/>
      <c r="K65" s="139">
        <f t="shared" si="143"/>
        <v>0</v>
      </c>
      <c r="L65" s="139"/>
      <c r="M65" s="139"/>
      <c r="N65" s="139">
        <f t="shared" si="144"/>
        <v>0</v>
      </c>
      <c r="O65" s="139">
        <f t="shared" si="145"/>
        <v>0</v>
      </c>
      <c r="P65" s="139">
        <f t="shared" si="146"/>
        <v>0</v>
      </c>
      <c r="Q65" s="139"/>
      <c r="R65" s="139"/>
      <c r="S65" s="139"/>
      <c r="T65" s="139"/>
      <c r="U65" s="139"/>
      <c r="V65" s="139"/>
      <c r="W65" s="140">
        <f t="shared" si="131"/>
        <v>0</v>
      </c>
      <c r="X65" s="140">
        <f t="shared" si="132"/>
        <v>0</v>
      </c>
      <c r="Y65" s="140">
        <f t="shared" si="133"/>
        <v>0</v>
      </c>
      <c r="Z65" s="141">
        <f t="shared" si="134"/>
        <v>0</v>
      </c>
      <c r="AA65" s="141">
        <f t="shared" si="135"/>
        <v>0</v>
      </c>
      <c r="AB65" s="141">
        <f t="shared" si="136"/>
        <v>0</v>
      </c>
      <c r="AC65" s="141">
        <f t="shared" si="137"/>
        <v>0</v>
      </c>
      <c r="AD65" s="141">
        <f t="shared" si="138"/>
        <v>0</v>
      </c>
      <c r="AE65" s="141">
        <f t="shared" si="139"/>
        <v>0</v>
      </c>
      <c r="AF65" s="141">
        <f t="shared" si="147"/>
        <v>0</v>
      </c>
      <c r="AG65" s="93">
        <f t="shared" si="68"/>
        <v>1</v>
      </c>
      <c r="AH65" s="141">
        <f t="shared" si="148"/>
        <v>0</v>
      </c>
      <c r="AI65" s="141"/>
      <c r="AJ65" s="141"/>
      <c r="AK65" s="65"/>
      <c r="AL65" s="136"/>
      <c r="AM65" s="136"/>
      <c r="AN65" s="136"/>
      <c r="AO65" s="136"/>
      <c r="AP65" s="136"/>
      <c r="AQ65" s="136"/>
      <c r="AR65" s="136"/>
      <c r="AS65" s="136"/>
      <c r="AT65" s="136"/>
      <c r="AU65" s="136"/>
      <c r="AV65" s="136"/>
      <c r="AW65" s="136"/>
      <c r="AX65" s="136"/>
      <c r="AY65" s="136"/>
      <c r="AZ65" s="136"/>
      <c r="BA65" s="136"/>
    </row>
    <row r="66" spans="1:53" s="11" customFormat="1" ht="25.5">
      <c r="A66" s="110" t="str">
        <f t="shared" si="125"/>
        <v/>
      </c>
      <c r="B66" s="91">
        <f t="shared" si="18"/>
        <v>56</v>
      </c>
      <c r="C66" s="176"/>
      <c r="D66" s="33" t="s">
        <v>97</v>
      </c>
      <c r="E66" s="92">
        <v>1</v>
      </c>
      <c r="F66" s="47">
        <f t="shared" si="142"/>
        <v>1</v>
      </c>
      <c r="G66" s="13"/>
      <c r="H66" s="13"/>
      <c r="I66" s="13"/>
      <c r="J66" s="53"/>
      <c r="K66" s="139">
        <f t="shared" si="143"/>
        <v>0</v>
      </c>
      <c r="L66" s="139"/>
      <c r="M66" s="139"/>
      <c r="N66" s="139">
        <f t="shared" si="144"/>
        <v>0</v>
      </c>
      <c r="O66" s="139">
        <f t="shared" si="145"/>
        <v>0</v>
      </c>
      <c r="P66" s="139">
        <f t="shared" si="146"/>
        <v>0</v>
      </c>
      <c r="Q66" s="139"/>
      <c r="R66" s="139"/>
      <c r="S66" s="139"/>
      <c r="T66" s="139"/>
      <c r="U66" s="139"/>
      <c r="V66" s="139"/>
      <c r="W66" s="140">
        <f t="shared" si="131"/>
        <v>0</v>
      </c>
      <c r="X66" s="140">
        <f t="shared" si="132"/>
        <v>0</v>
      </c>
      <c r="Y66" s="140">
        <f t="shared" si="133"/>
        <v>0</v>
      </c>
      <c r="Z66" s="141">
        <f t="shared" si="134"/>
        <v>0</v>
      </c>
      <c r="AA66" s="141">
        <f t="shared" si="135"/>
        <v>0</v>
      </c>
      <c r="AB66" s="141">
        <f t="shared" si="136"/>
        <v>0</v>
      </c>
      <c r="AC66" s="141">
        <f t="shared" si="137"/>
        <v>0</v>
      </c>
      <c r="AD66" s="141">
        <f t="shared" si="138"/>
        <v>0</v>
      </c>
      <c r="AE66" s="141">
        <f t="shared" si="139"/>
        <v>0</v>
      </c>
      <c r="AF66" s="141">
        <f t="shared" si="147"/>
        <v>0</v>
      </c>
      <c r="AG66" s="93">
        <f t="shared" si="68"/>
        <v>1</v>
      </c>
      <c r="AH66" s="141">
        <f t="shared" si="148"/>
        <v>0</v>
      </c>
      <c r="AI66" s="141"/>
      <c r="AJ66" s="141"/>
      <c r="AK66" s="65"/>
      <c r="AL66" s="136"/>
      <c r="AM66" s="136"/>
      <c r="AN66" s="136"/>
      <c r="AO66" s="136"/>
      <c r="AP66" s="136"/>
      <c r="AQ66" s="136"/>
      <c r="AR66" s="136"/>
      <c r="AS66" s="136"/>
      <c r="AT66" s="136"/>
      <c r="AU66" s="136"/>
      <c r="AV66" s="136"/>
      <c r="AW66" s="136"/>
      <c r="AX66" s="136"/>
      <c r="AY66" s="136"/>
      <c r="AZ66" s="136"/>
      <c r="BA66" s="136"/>
    </row>
    <row r="67" spans="1:53" s="11" customFormat="1" ht="29.25" customHeight="1">
      <c r="A67" s="110" t="str">
        <f t="shared" si="125"/>
        <v/>
      </c>
      <c r="B67" s="91">
        <f t="shared" si="18"/>
        <v>57</v>
      </c>
      <c r="C67" s="176"/>
      <c r="D67" s="33" t="s">
        <v>98</v>
      </c>
      <c r="E67" s="92">
        <v>2</v>
      </c>
      <c r="F67" s="47">
        <v>2</v>
      </c>
      <c r="G67" s="13"/>
      <c r="H67" s="13"/>
      <c r="I67" s="13"/>
      <c r="J67" s="53"/>
      <c r="K67" s="139"/>
      <c r="L67" s="139">
        <f>IF((G67&lt;&gt;""),($G$2*E67),IF((H67&lt;&gt;""),($H$2*E67),IF((I67&lt;&gt;""),($I$2*E67),0)))</f>
        <v>0</v>
      </c>
      <c r="M67" s="139"/>
      <c r="N67" s="139"/>
      <c r="O67" s="139"/>
      <c r="P67" s="139"/>
      <c r="Q67" s="139">
        <f>IF((G67&lt;&gt;""),($G$2*E67),0)</f>
        <v>0</v>
      </c>
      <c r="R67" s="139">
        <f>IF((H67&lt;&gt;""),($H$2*E67),IF((I67&lt;&gt;""),($I$2*E67),0))</f>
        <v>0</v>
      </c>
      <c r="S67" s="139">
        <f>IF((I67&lt;&gt;""),($I$2*E67),0)</f>
        <v>0</v>
      </c>
      <c r="T67" s="139"/>
      <c r="U67" s="139"/>
      <c r="V67" s="139"/>
      <c r="W67" s="140">
        <f t="shared" si="131"/>
        <v>0</v>
      </c>
      <c r="X67" s="140">
        <f t="shared" si="132"/>
        <v>0</v>
      </c>
      <c r="Y67" s="140">
        <f t="shared" si="133"/>
        <v>0</v>
      </c>
      <c r="Z67" s="141">
        <f t="shared" si="134"/>
        <v>0</v>
      </c>
      <c r="AA67" s="141">
        <f t="shared" si="135"/>
        <v>0</v>
      </c>
      <c r="AB67" s="141">
        <f t="shared" si="136"/>
        <v>0</v>
      </c>
      <c r="AC67" s="141">
        <f t="shared" si="137"/>
        <v>0</v>
      </c>
      <c r="AD67" s="141">
        <f t="shared" si="138"/>
        <v>0</v>
      </c>
      <c r="AE67" s="141">
        <f t="shared" si="139"/>
        <v>0</v>
      </c>
      <c r="AF67" s="141">
        <f t="shared" si="147"/>
        <v>0</v>
      </c>
      <c r="AG67" s="93">
        <f t="shared" si="68"/>
        <v>2</v>
      </c>
      <c r="AH67" s="141"/>
      <c r="AI67" s="141">
        <f>IF((F67=0),(E67*$J$2),0)</f>
        <v>0</v>
      </c>
      <c r="AJ67" s="141"/>
      <c r="AK67" s="65"/>
      <c r="AL67" s="136"/>
      <c r="AM67" s="136"/>
      <c r="AN67" s="136"/>
      <c r="AO67" s="136"/>
      <c r="AP67" s="136"/>
      <c r="AQ67" s="136"/>
      <c r="AR67" s="136"/>
      <c r="AS67" s="136"/>
      <c r="AT67" s="136"/>
      <c r="AU67" s="136"/>
      <c r="AV67" s="136"/>
      <c r="AW67" s="136"/>
      <c r="AX67" s="136"/>
      <c r="AY67" s="136"/>
      <c r="AZ67" s="136"/>
      <c r="BA67" s="136"/>
    </row>
    <row r="68" spans="1:53" s="11" customFormat="1" ht="18" customHeight="1">
      <c r="A68" s="110" t="str">
        <f t="shared" si="125"/>
        <v/>
      </c>
      <c r="B68" s="91">
        <f t="shared" si="18"/>
        <v>58</v>
      </c>
      <c r="C68" s="176"/>
      <c r="D68" s="33" t="s">
        <v>99</v>
      </c>
      <c r="E68" s="92">
        <v>2</v>
      </c>
      <c r="F68" s="47">
        <f t="shared" ref="F68:F71" si="149">IF((J68&lt;&gt;""),($I$2*E68),2)</f>
        <v>2</v>
      </c>
      <c r="G68" s="13"/>
      <c r="H68" s="13"/>
      <c r="I68" s="13"/>
      <c r="J68" s="53"/>
      <c r="K68" s="139"/>
      <c r="L68" s="139">
        <f>IF((G68&lt;&gt;""),($G$2*E68),IF((H68&lt;&gt;""),($H$2*E68),IF((I68&lt;&gt;""),($I$2*E68),0)))</f>
        <v>0</v>
      </c>
      <c r="M68" s="139"/>
      <c r="N68" s="139"/>
      <c r="O68" s="139"/>
      <c r="P68" s="139"/>
      <c r="Q68" s="139">
        <f>IF((G68&lt;&gt;""),($G$2*E68),0)</f>
        <v>0</v>
      </c>
      <c r="R68" s="139">
        <f>IF((H68&lt;&gt;""),($H$2*E68),IF((I68&lt;&gt;""),($I$2*E68),0))</f>
        <v>0</v>
      </c>
      <c r="S68" s="139">
        <f>IF((I68&lt;&gt;""),($I$2*E68),0)</f>
        <v>0</v>
      </c>
      <c r="T68" s="139"/>
      <c r="U68" s="139"/>
      <c r="V68" s="139"/>
      <c r="W68" s="140">
        <f t="shared" si="131"/>
        <v>0</v>
      </c>
      <c r="X68" s="140">
        <f t="shared" si="132"/>
        <v>0</v>
      </c>
      <c r="Y68" s="140">
        <f t="shared" si="133"/>
        <v>0</v>
      </c>
      <c r="Z68" s="141">
        <f t="shared" si="134"/>
        <v>0</v>
      </c>
      <c r="AA68" s="141">
        <f t="shared" si="135"/>
        <v>0</v>
      </c>
      <c r="AB68" s="141">
        <f t="shared" si="136"/>
        <v>0</v>
      </c>
      <c r="AC68" s="141">
        <f t="shared" si="137"/>
        <v>0</v>
      </c>
      <c r="AD68" s="141">
        <f t="shared" si="138"/>
        <v>0</v>
      </c>
      <c r="AE68" s="141">
        <f t="shared" si="139"/>
        <v>0</v>
      </c>
      <c r="AF68" s="141">
        <f t="shared" si="147"/>
        <v>0</v>
      </c>
      <c r="AG68" s="93">
        <f t="shared" si="68"/>
        <v>2</v>
      </c>
      <c r="AH68" s="141"/>
      <c r="AI68" s="141">
        <f>IF((F68=0),(E68*$J$2),0)</f>
        <v>0</v>
      </c>
      <c r="AJ68" s="141"/>
      <c r="AK68" s="65"/>
      <c r="AL68" s="136"/>
      <c r="AM68" s="136"/>
      <c r="AN68" s="136"/>
      <c r="AO68" s="136"/>
      <c r="AP68" s="136"/>
      <c r="AQ68" s="136"/>
      <c r="AR68" s="136"/>
      <c r="AS68" s="136"/>
      <c r="AT68" s="136"/>
      <c r="AU68" s="136"/>
      <c r="AV68" s="136"/>
      <c r="AW68" s="136"/>
      <c r="AX68" s="136"/>
      <c r="AY68" s="136"/>
      <c r="AZ68" s="136"/>
      <c r="BA68" s="136"/>
    </row>
    <row r="69" spans="1:53" s="11" customFormat="1" ht="22.5" customHeight="1">
      <c r="A69" s="110"/>
      <c r="B69" s="91">
        <f t="shared" si="18"/>
        <v>59</v>
      </c>
      <c r="C69" s="176"/>
      <c r="D69" s="33" t="s">
        <v>100</v>
      </c>
      <c r="E69" s="92">
        <v>2</v>
      </c>
      <c r="F69" s="47">
        <f t="shared" si="149"/>
        <v>2</v>
      </c>
      <c r="G69" s="13"/>
      <c r="H69" s="13"/>
      <c r="I69" s="13"/>
      <c r="J69" s="53"/>
      <c r="K69" s="139"/>
      <c r="L69" s="139">
        <f>IF((G69&lt;&gt;""),($G$2*E69),IF((H69&lt;&gt;""),($H$2*E69),IF((I69&lt;&gt;""),($I$2*E69),0)))</f>
        <v>0</v>
      </c>
      <c r="M69" s="139"/>
      <c r="N69" s="139"/>
      <c r="O69" s="139"/>
      <c r="P69" s="139"/>
      <c r="Q69" s="139">
        <f>IF((G69&lt;&gt;""),($G$2*E69),0)</f>
        <v>0</v>
      </c>
      <c r="R69" s="139">
        <f>IF((H69&lt;&gt;""),($H$2*E69),IF((I69&lt;&gt;""),($I$2*E69),0))</f>
        <v>0</v>
      </c>
      <c r="S69" s="139">
        <f>IF((I69&lt;&gt;""),($I$2*E69),0)</f>
        <v>0</v>
      </c>
      <c r="T69" s="139"/>
      <c r="U69" s="139"/>
      <c r="V69" s="139"/>
      <c r="W69" s="140">
        <f t="shared" si="131"/>
        <v>0</v>
      </c>
      <c r="X69" s="140">
        <f t="shared" si="132"/>
        <v>0</v>
      </c>
      <c r="Y69" s="140">
        <f t="shared" si="133"/>
        <v>0</v>
      </c>
      <c r="Z69" s="141">
        <f t="shared" si="134"/>
        <v>0</v>
      </c>
      <c r="AA69" s="141">
        <f t="shared" si="135"/>
        <v>0</v>
      </c>
      <c r="AB69" s="141">
        <f t="shared" si="136"/>
        <v>0</v>
      </c>
      <c r="AC69" s="141">
        <f t="shared" si="137"/>
        <v>0</v>
      </c>
      <c r="AD69" s="141">
        <f t="shared" si="138"/>
        <v>0</v>
      </c>
      <c r="AE69" s="141">
        <f t="shared" si="139"/>
        <v>0</v>
      </c>
      <c r="AF69" s="141">
        <f t="shared" si="147"/>
        <v>0</v>
      </c>
      <c r="AG69" s="93">
        <f t="shared" si="68"/>
        <v>2</v>
      </c>
      <c r="AH69" s="141"/>
      <c r="AI69" s="141">
        <f>IF((F69=0),(E69*$J$2),0)</f>
        <v>0</v>
      </c>
      <c r="AJ69" s="141"/>
      <c r="AK69" s="65"/>
      <c r="AL69" s="136"/>
      <c r="AM69" s="136"/>
      <c r="AN69" s="136"/>
      <c r="AO69" s="136"/>
      <c r="AP69" s="136"/>
      <c r="AQ69" s="136"/>
      <c r="AR69" s="136"/>
      <c r="AS69" s="136"/>
      <c r="AT69" s="136"/>
      <c r="AU69" s="136"/>
      <c r="AV69" s="136"/>
      <c r="AW69" s="136"/>
      <c r="AX69" s="136"/>
      <c r="AY69" s="136"/>
      <c r="AZ69" s="136"/>
      <c r="BA69" s="136"/>
    </row>
    <row r="70" spans="1:53" s="11" customFormat="1" ht="45" customHeight="1">
      <c r="A70" s="110" t="str">
        <f t="shared" si="125"/>
        <v/>
      </c>
      <c r="B70" s="91">
        <f t="shared" si="18"/>
        <v>60</v>
      </c>
      <c r="C70" s="176"/>
      <c r="D70" s="132" t="s">
        <v>101</v>
      </c>
      <c r="E70" s="92">
        <v>2</v>
      </c>
      <c r="F70" s="47">
        <f t="shared" si="149"/>
        <v>2</v>
      </c>
      <c r="G70" s="13"/>
      <c r="H70" s="13"/>
      <c r="I70" s="13"/>
      <c r="J70" s="53"/>
      <c r="K70" s="139"/>
      <c r="L70" s="139">
        <f>IF((G70&lt;&gt;""),($G$2*E70),IF((H70&lt;&gt;""),($H$2*E70),IF((I70&lt;&gt;""),($I$2*E70),0)))</f>
        <v>0</v>
      </c>
      <c r="M70" s="139"/>
      <c r="N70" s="139"/>
      <c r="O70" s="139"/>
      <c r="P70" s="139"/>
      <c r="Q70" s="139">
        <f>IF((G70&lt;&gt;""),($G$2*E70),0)</f>
        <v>0</v>
      </c>
      <c r="R70" s="139">
        <f>IF((H70&lt;&gt;""),($H$2*E70),IF((I70&lt;&gt;""),($I$2*E70),0))</f>
        <v>0</v>
      </c>
      <c r="S70" s="139">
        <f>IF((I70&lt;&gt;""),($I$2*E70),0)</f>
        <v>0</v>
      </c>
      <c r="T70" s="139"/>
      <c r="U70" s="139"/>
      <c r="V70" s="139"/>
      <c r="W70" s="140">
        <f t="shared" si="131"/>
        <v>0</v>
      </c>
      <c r="X70" s="140">
        <f t="shared" si="132"/>
        <v>0</v>
      </c>
      <c r="Y70" s="140">
        <f t="shared" si="133"/>
        <v>0</v>
      </c>
      <c r="Z70" s="141">
        <f t="shared" si="134"/>
        <v>0</v>
      </c>
      <c r="AA70" s="141">
        <f t="shared" si="135"/>
        <v>0</v>
      </c>
      <c r="AB70" s="141">
        <f t="shared" si="136"/>
        <v>0</v>
      </c>
      <c r="AC70" s="141">
        <f t="shared" si="137"/>
        <v>0</v>
      </c>
      <c r="AD70" s="141">
        <f t="shared" si="138"/>
        <v>0</v>
      </c>
      <c r="AE70" s="141">
        <f t="shared" si="139"/>
        <v>0</v>
      </c>
      <c r="AF70" s="141">
        <f t="shared" si="147"/>
        <v>0</v>
      </c>
      <c r="AG70" s="93">
        <f t="shared" si="68"/>
        <v>2</v>
      </c>
      <c r="AH70" s="141"/>
      <c r="AI70" s="141">
        <f>IF((F70=0),(E70*$J$2),0)</f>
        <v>0</v>
      </c>
      <c r="AJ70" s="141"/>
      <c r="AK70" s="65"/>
      <c r="AL70" s="136"/>
      <c r="AM70" s="136"/>
      <c r="AN70" s="136"/>
      <c r="AO70" s="136"/>
      <c r="AP70" s="136"/>
      <c r="AQ70" s="136"/>
      <c r="AR70" s="136"/>
      <c r="AS70" s="136"/>
      <c r="AT70" s="136"/>
      <c r="AU70" s="136"/>
      <c r="AV70" s="136"/>
      <c r="AW70" s="136"/>
      <c r="AX70" s="136"/>
      <c r="AY70" s="136"/>
      <c r="AZ70" s="136"/>
      <c r="BA70" s="136"/>
    </row>
    <row r="71" spans="1:53" s="11" customFormat="1" ht="42.75" customHeight="1">
      <c r="A71" s="110"/>
      <c r="B71" s="91">
        <f t="shared" si="18"/>
        <v>61</v>
      </c>
      <c r="C71" s="176"/>
      <c r="D71" s="33" t="s">
        <v>102</v>
      </c>
      <c r="E71" s="92">
        <v>2</v>
      </c>
      <c r="F71" s="47">
        <f t="shared" si="149"/>
        <v>2</v>
      </c>
      <c r="G71" s="13"/>
      <c r="H71" s="13"/>
      <c r="I71" s="13"/>
      <c r="J71" s="53"/>
      <c r="K71" s="139"/>
      <c r="L71" s="139">
        <f>IF((G71&lt;&gt;""),($G$2*E71),IF((H71&lt;&gt;""),($H$2*E71),IF((I71&lt;&gt;""),($I$2*E71),0)))</f>
        <v>0</v>
      </c>
      <c r="M71" s="139"/>
      <c r="N71" s="139"/>
      <c r="O71" s="139"/>
      <c r="P71" s="139"/>
      <c r="Q71" s="139">
        <f>IF((G71&lt;&gt;""),($G$2*E71),0)</f>
        <v>0</v>
      </c>
      <c r="R71" s="139">
        <f>IF((H71&lt;&gt;""),($H$2*E71),IF((I71&lt;&gt;""),($I$2*E71),0))</f>
        <v>0</v>
      </c>
      <c r="S71" s="139">
        <f>IF((I71&lt;&gt;""),($I$2*E71),0)</f>
        <v>0</v>
      </c>
      <c r="T71" s="139"/>
      <c r="U71" s="139"/>
      <c r="V71" s="139"/>
      <c r="W71" s="140">
        <f t="shared" si="131"/>
        <v>0</v>
      </c>
      <c r="X71" s="140">
        <f t="shared" si="132"/>
        <v>0</v>
      </c>
      <c r="Y71" s="140">
        <f t="shared" si="133"/>
        <v>0</v>
      </c>
      <c r="Z71" s="141">
        <f t="shared" si="134"/>
        <v>0</v>
      </c>
      <c r="AA71" s="141">
        <f t="shared" si="135"/>
        <v>0</v>
      </c>
      <c r="AB71" s="141">
        <f t="shared" si="136"/>
        <v>0</v>
      </c>
      <c r="AC71" s="141">
        <f t="shared" si="137"/>
        <v>0</v>
      </c>
      <c r="AD71" s="141">
        <f t="shared" si="138"/>
        <v>0</v>
      </c>
      <c r="AE71" s="141">
        <f t="shared" si="139"/>
        <v>0</v>
      </c>
      <c r="AF71" s="141">
        <f t="shared" si="147"/>
        <v>0</v>
      </c>
      <c r="AG71" s="93">
        <f t="shared" si="68"/>
        <v>2</v>
      </c>
      <c r="AH71" s="141"/>
      <c r="AI71" s="141">
        <f>IF((F71=0),(E71*$J$2),0)</f>
        <v>0</v>
      </c>
      <c r="AJ71" s="141"/>
      <c r="AK71" s="65"/>
      <c r="AL71" s="136"/>
      <c r="AM71" s="136"/>
      <c r="AN71" s="136"/>
      <c r="AO71" s="136"/>
      <c r="AP71" s="136"/>
      <c r="AQ71" s="136"/>
      <c r="AR71" s="136"/>
      <c r="AS71" s="136"/>
      <c r="AT71" s="136"/>
      <c r="AU71" s="136"/>
      <c r="AV71" s="136"/>
      <c r="AW71" s="136"/>
      <c r="AX71" s="136"/>
      <c r="AY71" s="136"/>
      <c r="AZ71" s="136"/>
      <c r="BA71" s="136"/>
    </row>
    <row r="72" spans="1:53" s="11" customFormat="1" ht="45" customHeight="1">
      <c r="A72" s="110" t="str">
        <f t="shared" si="125"/>
        <v/>
      </c>
      <c r="B72" s="91">
        <f t="shared" si="18"/>
        <v>62</v>
      </c>
      <c r="C72" s="176"/>
      <c r="D72" s="32" t="s">
        <v>103</v>
      </c>
      <c r="E72" s="92">
        <v>3</v>
      </c>
      <c r="F72" s="47">
        <f t="shared" ref="F72:F73" si="150">IF((J72&lt;&gt;""),($I$2*E72),3)</f>
        <v>3</v>
      </c>
      <c r="G72" s="13"/>
      <c r="H72" s="13"/>
      <c r="I72" s="13"/>
      <c r="J72" s="53"/>
      <c r="K72" s="139"/>
      <c r="L72" s="139"/>
      <c r="M72" s="139">
        <f>IF((G72&lt;&gt;""),($G$2*E72),IF((H72&lt;&gt;""),($H$2*E72),IF((I72&lt;&gt;""),($I$2*E72),0)))</f>
        <v>0</v>
      </c>
      <c r="N72" s="139"/>
      <c r="O72" s="139"/>
      <c r="P72" s="139"/>
      <c r="Q72" s="139"/>
      <c r="R72" s="139"/>
      <c r="S72" s="139"/>
      <c r="T72" s="139">
        <f>IF((G72&lt;&gt;""),($G$2*E72),0)</f>
        <v>0</v>
      </c>
      <c r="U72" s="139">
        <f>IF((H72&lt;&gt;""),($H$2*E72),IF((I72&lt;&gt;""),($I$2*E72),0))</f>
        <v>0</v>
      </c>
      <c r="V72" s="139">
        <f>IF((I72&lt;&gt;""),($I$2*E72),0)</f>
        <v>0</v>
      </c>
      <c r="W72" s="140">
        <f t="shared" si="131"/>
        <v>0</v>
      </c>
      <c r="X72" s="140">
        <f t="shared" si="132"/>
        <v>0</v>
      </c>
      <c r="Y72" s="140">
        <f t="shared" si="133"/>
        <v>0</v>
      </c>
      <c r="Z72" s="141">
        <f t="shared" si="134"/>
        <v>0</v>
      </c>
      <c r="AA72" s="141">
        <f t="shared" si="135"/>
        <v>0</v>
      </c>
      <c r="AB72" s="141">
        <f t="shared" si="136"/>
        <v>0</v>
      </c>
      <c r="AC72" s="141">
        <f t="shared" si="137"/>
        <v>0</v>
      </c>
      <c r="AD72" s="141">
        <f t="shared" si="138"/>
        <v>0</v>
      </c>
      <c r="AE72" s="141">
        <f t="shared" si="139"/>
        <v>0</v>
      </c>
      <c r="AF72" s="141">
        <f t="shared" si="147"/>
        <v>0</v>
      </c>
      <c r="AG72" s="93">
        <f t="shared" si="68"/>
        <v>3</v>
      </c>
      <c r="AH72" s="141"/>
      <c r="AI72" s="141"/>
      <c r="AJ72" s="141">
        <f>IF((F72=0),(E72*$J$2),0)</f>
        <v>0</v>
      </c>
      <c r="AK72" s="65"/>
      <c r="AL72" s="136"/>
      <c r="AM72" s="136"/>
      <c r="AN72" s="136"/>
      <c r="AO72" s="136"/>
      <c r="AP72" s="136"/>
      <c r="AQ72" s="136"/>
      <c r="AR72" s="136"/>
      <c r="AS72" s="136"/>
      <c r="AT72" s="136"/>
      <c r="AU72" s="136"/>
      <c r="AV72" s="136"/>
      <c r="AW72" s="136"/>
      <c r="AX72" s="136"/>
      <c r="AY72" s="136"/>
      <c r="AZ72" s="136"/>
      <c r="BA72" s="136"/>
    </row>
    <row r="73" spans="1:53" s="11" customFormat="1" ht="44.25" customHeight="1">
      <c r="A73" s="110" t="str">
        <f t="shared" si="125"/>
        <v/>
      </c>
      <c r="B73" s="91">
        <f t="shared" si="18"/>
        <v>63</v>
      </c>
      <c r="C73" s="179"/>
      <c r="D73" s="32" t="s">
        <v>104</v>
      </c>
      <c r="E73" s="92">
        <v>3</v>
      </c>
      <c r="F73" s="47">
        <f t="shared" si="150"/>
        <v>3</v>
      </c>
      <c r="G73" s="13"/>
      <c r="H73" s="13"/>
      <c r="I73" s="13"/>
      <c r="J73" s="53"/>
      <c r="K73" s="139"/>
      <c r="L73" s="139"/>
      <c r="M73" s="139">
        <f>IF((G73&lt;&gt;""),($G$2*E73),IF((H73&lt;&gt;""),($H$2*E73),IF((I73&lt;&gt;""),($I$2*E73),0)))</f>
        <v>0</v>
      </c>
      <c r="N73" s="139"/>
      <c r="O73" s="139"/>
      <c r="P73" s="139"/>
      <c r="Q73" s="139"/>
      <c r="R73" s="139"/>
      <c r="S73" s="139"/>
      <c r="T73" s="139">
        <f>IF((G73&lt;&gt;""),($G$2*E73),0)</f>
        <v>0</v>
      </c>
      <c r="U73" s="139">
        <f>IF((H73&lt;&gt;""),($H$2*E73),IF((I73&lt;&gt;""),($I$2*E73),0))</f>
        <v>0</v>
      </c>
      <c r="V73" s="139">
        <f>IF((I73&lt;&gt;""),($I$2*E73),0)</f>
        <v>0</v>
      </c>
      <c r="W73" s="140">
        <f t="shared" ref="W73:W78" si="151">IF(E73=1,IF(G73&lt;&gt;"",1,0),0)</f>
        <v>0</v>
      </c>
      <c r="X73" s="140">
        <f t="shared" ref="X73:X78" si="152">IF(E73=1,IF(H73&lt;&gt;"",1,0),0)</f>
        <v>0</v>
      </c>
      <c r="Y73" s="140">
        <f t="shared" ref="Y73:Y78" si="153">IF(E73=1,IF(I73&lt;&gt;"",1,0),0)</f>
        <v>0</v>
      </c>
      <c r="Z73" s="141">
        <f t="shared" ref="Z73:Z78" si="154">IF(E73=2,IF(G73&lt;&gt;"",1,0),0)</f>
        <v>0</v>
      </c>
      <c r="AA73" s="141">
        <f t="shared" ref="AA73:AA78" si="155">IF(E73=2,IF(H73&lt;&gt;"",1,0),0)</f>
        <v>0</v>
      </c>
      <c r="AB73" s="141">
        <f t="shared" ref="AB73:AB78" si="156">IF(E73=2,IF(I73&lt;&gt;"",1,0),0)</f>
        <v>0</v>
      </c>
      <c r="AC73" s="141">
        <f t="shared" ref="AC73:AC78" si="157">IF(E73=3,IF(G73&lt;&gt;"",1,0),0)</f>
        <v>0</v>
      </c>
      <c r="AD73" s="141">
        <f t="shared" ref="AD73:AD78" si="158">IF(E73=3,IF(H73&lt;&gt;"",1,0),0)</f>
        <v>0</v>
      </c>
      <c r="AE73" s="141">
        <f t="shared" ref="AE73:AE78" si="159">IF(E73=3,IF(I73&lt;&gt;"",1,0),0)</f>
        <v>0</v>
      </c>
      <c r="AF73" s="141">
        <f t="shared" ref="AF73" si="160">IF((J73&lt;&gt;""),($G$2*1),0)</f>
        <v>0</v>
      </c>
      <c r="AG73" s="93">
        <f t="shared" si="68"/>
        <v>3</v>
      </c>
      <c r="AH73" s="141"/>
      <c r="AI73" s="141"/>
      <c r="AJ73" s="141">
        <f>IF((F73=0),(E73*$J$2),0)</f>
        <v>0</v>
      </c>
      <c r="AK73" s="65"/>
      <c r="AL73" s="136"/>
      <c r="AM73" s="136"/>
      <c r="AN73" s="136"/>
      <c r="AO73" s="136"/>
      <c r="AP73" s="136"/>
      <c r="AQ73" s="136"/>
      <c r="AR73" s="136"/>
      <c r="AS73" s="136"/>
      <c r="AT73" s="136"/>
      <c r="AU73" s="136"/>
      <c r="AV73" s="136"/>
      <c r="AW73" s="136"/>
      <c r="AX73" s="136"/>
      <c r="AY73" s="136"/>
      <c r="AZ73" s="136"/>
      <c r="BA73" s="136"/>
    </row>
    <row r="74" spans="1:53" s="11" customFormat="1" ht="38.25">
      <c r="A74" s="110"/>
      <c r="B74" s="91">
        <f t="shared" si="18"/>
        <v>64</v>
      </c>
      <c r="C74" s="175" t="s">
        <v>61</v>
      </c>
      <c r="D74" s="32" t="s">
        <v>105</v>
      </c>
      <c r="E74" s="92">
        <v>1</v>
      </c>
      <c r="F74" s="47">
        <f t="shared" ref="F74:F77" si="161">IF((J74&lt;&gt;""),($I$2*E74),1)</f>
        <v>1</v>
      </c>
      <c r="G74" s="13"/>
      <c r="H74" s="13"/>
      <c r="I74" s="13"/>
      <c r="J74" s="53"/>
      <c r="K74" s="139">
        <f t="shared" ref="K74:K77" si="162">IF((G74&lt;&gt;""),($G$2*E74),IF((H74&lt;&gt;""),($H$2*E74),IF((I74&lt;&gt;""),($I$2*E74),0)))</f>
        <v>0</v>
      </c>
      <c r="L74" s="139"/>
      <c r="M74" s="139"/>
      <c r="N74" s="139">
        <f t="shared" ref="N74:N77" si="163">IF((G74&lt;&gt;""),($G$2*E74),0)</f>
        <v>0</v>
      </c>
      <c r="O74" s="139">
        <f t="shared" ref="O74:O77" si="164">IF((H74&lt;&gt;""),($H$2*E74),IF((I74&lt;&gt;""),($I$2*E74),0))</f>
        <v>0</v>
      </c>
      <c r="P74" s="139">
        <f t="shared" ref="P74:P77" si="165">IF((I74&lt;&gt;""),($I$2*E74),0)</f>
        <v>0</v>
      </c>
      <c r="Q74" s="139"/>
      <c r="R74" s="139"/>
      <c r="S74" s="139"/>
      <c r="T74" s="139"/>
      <c r="U74" s="139"/>
      <c r="V74" s="139"/>
      <c r="W74" s="140">
        <f t="shared" si="151"/>
        <v>0</v>
      </c>
      <c r="X74" s="140">
        <f t="shared" si="152"/>
        <v>0</v>
      </c>
      <c r="Y74" s="140">
        <f t="shared" si="153"/>
        <v>0</v>
      </c>
      <c r="Z74" s="141">
        <f t="shared" si="154"/>
        <v>0</v>
      </c>
      <c r="AA74" s="141">
        <f t="shared" si="155"/>
        <v>0</v>
      </c>
      <c r="AB74" s="141">
        <f t="shared" si="156"/>
        <v>0</v>
      </c>
      <c r="AC74" s="141">
        <f t="shared" si="157"/>
        <v>0</v>
      </c>
      <c r="AD74" s="141">
        <f t="shared" si="158"/>
        <v>0</v>
      </c>
      <c r="AE74" s="141">
        <f t="shared" si="159"/>
        <v>0</v>
      </c>
      <c r="AF74" s="141">
        <f t="shared" ref="AF74:AF78" si="166">IF((J74&lt;&gt;""),($G$2*1),0)</f>
        <v>0</v>
      </c>
      <c r="AG74" s="93">
        <f t="shared" ref="AG74:AG101" si="167">F74</f>
        <v>1</v>
      </c>
      <c r="AH74" s="141">
        <f t="shared" ref="AH74:AH77" si="168">IF((F74=0),(E74*$J$2),0)</f>
        <v>0</v>
      </c>
      <c r="AI74" s="141"/>
      <c r="AJ74" s="141"/>
      <c r="AK74" s="65"/>
      <c r="AL74" s="136"/>
      <c r="AM74" s="136"/>
      <c r="AN74" s="136"/>
      <c r="AO74" s="136"/>
      <c r="AP74" s="136"/>
      <c r="AQ74" s="136"/>
      <c r="AR74" s="136"/>
      <c r="AS74" s="136"/>
      <c r="AT74" s="136"/>
      <c r="AU74" s="136"/>
      <c r="AV74" s="136"/>
      <c r="AW74" s="136"/>
      <c r="AX74" s="136"/>
      <c r="AY74" s="136"/>
      <c r="AZ74" s="136"/>
      <c r="BA74" s="136"/>
    </row>
    <row r="75" spans="1:53" s="11" customFormat="1" ht="40.5" customHeight="1">
      <c r="A75" s="110"/>
      <c r="B75" s="91">
        <f t="shared" si="18"/>
        <v>65</v>
      </c>
      <c r="C75" s="179"/>
      <c r="D75" s="32" t="s">
        <v>106</v>
      </c>
      <c r="E75" s="92">
        <v>1</v>
      </c>
      <c r="F75" s="47">
        <v>1</v>
      </c>
      <c r="G75" s="13"/>
      <c r="H75" s="13"/>
      <c r="I75" s="13"/>
      <c r="J75" s="53"/>
      <c r="K75" s="139">
        <f t="shared" ref="K75" si="169">IF((G75&lt;&gt;""),($G$2*E75),IF((H75&lt;&gt;""),($H$2*E75),IF((I75&lt;&gt;""),($I$2*E75),0)))</f>
        <v>0</v>
      </c>
      <c r="L75" s="139"/>
      <c r="M75" s="139"/>
      <c r="N75" s="139">
        <f t="shared" ref="N75" si="170">IF((G75&lt;&gt;""),($G$2*E75),0)</f>
        <v>0</v>
      </c>
      <c r="O75" s="139">
        <f t="shared" ref="O75" si="171">IF((H75&lt;&gt;""),($H$2*E75),IF((I75&lt;&gt;""),($I$2*E75),0))</f>
        <v>0</v>
      </c>
      <c r="P75" s="139">
        <f t="shared" ref="P75" si="172">IF((I75&lt;&gt;""),($I$2*E75),0)</f>
        <v>0</v>
      </c>
      <c r="Q75" s="139"/>
      <c r="R75" s="139"/>
      <c r="S75" s="139"/>
      <c r="T75" s="139"/>
      <c r="U75" s="139"/>
      <c r="V75" s="139"/>
      <c r="W75" s="140">
        <f t="shared" ref="W75" si="173">IF(E75=1,IF(G75&lt;&gt;"",1,0),0)</f>
        <v>0</v>
      </c>
      <c r="X75" s="140">
        <f t="shared" ref="X75" si="174">IF(E75=1,IF(H75&lt;&gt;"",1,0),0)</f>
        <v>0</v>
      </c>
      <c r="Y75" s="140">
        <f t="shared" ref="Y75" si="175">IF(E75=1,IF(I75&lt;&gt;"",1,0),0)</f>
        <v>0</v>
      </c>
      <c r="Z75" s="141">
        <f t="shared" ref="Z75" si="176">IF(E75=2,IF(G75&lt;&gt;"",1,0),0)</f>
        <v>0</v>
      </c>
      <c r="AA75" s="141">
        <f t="shared" ref="AA75" si="177">IF(E75=2,IF(H75&lt;&gt;"",1,0),0)</f>
        <v>0</v>
      </c>
      <c r="AB75" s="141">
        <f t="shared" ref="AB75" si="178">IF(E75=2,IF(I75&lt;&gt;"",1,0),0)</f>
        <v>0</v>
      </c>
      <c r="AC75" s="141">
        <f t="shared" ref="AC75" si="179">IF(E75=3,IF(G75&lt;&gt;"",1,0),0)</f>
        <v>0</v>
      </c>
      <c r="AD75" s="141">
        <f t="shared" ref="AD75" si="180">IF(E75=3,IF(H75&lt;&gt;"",1,0),0)</f>
        <v>0</v>
      </c>
      <c r="AE75" s="141">
        <f t="shared" ref="AE75" si="181">IF(E75=3,IF(I75&lt;&gt;"",1,0),0)</f>
        <v>0</v>
      </c>
      <c r="AF75" s="141">
        <f t="shared" ref="AF75" si="182">IF((J75&lt;&gt;""),($G$2*1),0)</f>
        <v>0</v>
      </c>
      <c r="AG75" s="93">
        <f t="shared" ref="AG75" si="183">F75</f>
        <v>1</v>
      </c>
      <c r="AH75" s="141">
        <f t="shared" ref="AH75" si="184">IF((F75=0),(E75*$J$2),0)</f>
        <v>0</v>
      </c>
      <c r="AI75" s="141"/>
      <c r="AJ75" s="141"/>
      <c r="AK75" s="65"/>
      <c r="AL75" s="136"/>
      <c r="AM75" s="136"/>
      <c r="AN75" s="136"/>
      <c r="AO75" s="136"/>
      <c r="AP75" s="136"/>
      <c r="AQ75" s="136"/>
      <c r="AR75" s="136"/>
      <c r="AS75" s="136"/>
      <c r="AT75" s="136"/>
      <c r="AU75" s="136"/>
      <c r="AV75" s="136"/>
      <c r="AW75" s="136"/>
      <c r="AX75" s="136"/>
      <c r="AY75" s="136"/>
      <c r="AZ75" s="136"/>
      <c r="BA75" s="136"/>
    </row>
    <row r="76" spans="1:53" s="11" customFormat="1" ht="20.25">
      <c r="A76" s="110"/>
      <c r="B76" s="91">
        <f t="shared" ref="B76:B101" si="185">1+B75</f>
        <v>66</v>
      </c>
      <c r="C76" s="175" t="s">
        <v>62</v>
      </c>
      <c r="D76" s="32" t="s">
        <v>107</v>
      </c>
      <c r="E76" s="92">
        <v>1</v>
      </c>
      <c r="F76" s="47">
        <f t="shared" si="161"/>
        <v>1</v>
      </c>
      <c r="G76" s="13"/>
      <c r="H76" s="13"/>
      <c r="I76" s="13"/>
      <c r="J76" s="103"/>
      <c r="K76" s="139">
        <f t="shared" si="162"/>
        <v>0</v>
      </c>
      <c r="L76" s="139"/>
      <c r="M76" s="139"/>
      <c r="N76" s="139">
        <f t="shared" si="163"/>
        <v>0</v>
      </c>
      <c r="O76" s="139">
        <f t="shared" si="164"/>
        <v>0</v>
      </c>
      <c r="P76" s="139">
        <f t="shared" si="165"/>
        <v>0</v>
      </c>
      <c r="Q76" s="139"/>
      <c r="R76" s="139"/>
      <c r="S76" s="139"/>
      <c r="T76" s="139"/>
      <c r="U76" s="139"/>
      <c r="V76" s="139"/>
      <c r="W76" s="140">
        <f t="shared" si="151"/>
        <v>0</v>
      </c>
      <c r="X76" s="140">
        <f t="shared" si="152"/>
        <v>0</v>
      </c>
      <c r="Y76" s="140">
        <f t="shared" si="153"/>
        <v>0</v>
      </c>
      <c r="Z76" s="141">
        <f t="shared" si="154"/>
        <v>0</v>
      </c>
      <c r="AA76" s="141">
        <f t="shared" si="155"/>
        <v>0</v>
      </c>
      <c r="AB76" s="141">
        <f t="shared" si="156"/>
        <v>0</v>
      </c>
      <c r="AC76" s="141">
        <f t="shared" si="157"/>
        <v>0</v>
      </c>
      <c r="AD76" s="141">
        <f t="shared" si="158"/>
        <v>0</v>
      </c>
      <c r="AE76" s="141">
        <f t="shared" si="159"/>
        <v>0</v>
      </c>
      <c r="AF76" s="141">
        <f t="shared" si="166"/>
        <v>0</v>
      </c>
      <c r="AG76" s="93">
        <f t="shared" si="167"/>
        <v>1</v>
      </c>
      <c r="AH76" s="141">
        <f t="shared" si="168"/>
        <v>0</v>
      </c>
      <c r="AI76" s="141"/>
      <c r="AJ76" s="141"/>
      <c r="AK76" s="65"/>
      <c r="AL76" s="136"/>
      <c r="AM76" s="136"/>
      <c r="AN76" s="136"/>
      <c r="AO76" s="136"/>
      <c r="AP76" s="136"/>
      <c r="AQ76" s="136"/>
      <c r="AR76" s="136"/>
      <c r="AS76" s="136"/>
      <c r="AT76" s="136"/>
      <c r="AU76" s="136"/>
      <c r="AV76" s="136"/>
      <c r="AW76" s="136"/>
      <c r="AX76" s="136"/>
      <c r="AY76" s="136"/>
      <c r="AZ76" s="136"/>
      <c r="BA76" s="136"/>
    </row>
    <row r="77" spans="1:53" s="11" customFormat="1" ht="25.5">
      <c r="A77" s="110"/>
      <c r="B77" s="91">
        <f t="shared" si="185"/>
        <v>67</v>
      </c>
      <c r="C77" s="176"/>
      <c r="D77" s="32" t="s">
        <v>108</v>
      </c>
      <c r="E77" s="92">
        <v>1</v>
      </c>
      <c r="F77" s="47">
        <f t="shared" si="161"/>
        <v>1</v>
      </c>
      <c r="G77" s="13"/>
      <c r="H77" s="13"/>
      <c r="I77" s="13"/>
      <c r="J77" s="103"/>
      <c r="K77" s="139">
        <f t="shared" si="162"/>
        <v>0</v>
      </c>
      <c r="L77" s="139"/>
      <c r="M77" s="139"/>
      <c r="N77" s="139">
        <f t="shared" si="163"/>
        <v>0</v>
      </c>
      <c r="O77" s="139">
        <f t="shared" si="164"/>
        <v>0</v>
      </c>
      <c r="P77" s="139">
        <f t="shared" si="165"/>
        <v>0</v>
      </c>
      <c r="Q77" s="139"/>
      <c r="R77" s="139"/>
      <c r="S77" s="139"/>
      <c r="T77" s="139"/>
      <c r="U77" s="139"/>
      <c r="V77" s="139"/>
      <c r="W77" s="140">
        <f t="shared" si="151"/>
        <v>0</v>
      </c>
      <c r="X77" s="140">
        <f t="shared" si="152"/>
        <v>0</v>
      </c>
      <c r="Y77" s="140">
        <f t="shared" si="153"/>
        <v>0</v>
      </c>
      <c r="Z77" s="141">
        <f t="shared" si="154"/>
        <v>0</v>
      </c>
      <c r="AA77" s="141">
        <f t="shared" si="155"/>
        <v>0</v>
      </c>
      <c r="AB77" s="141">
        <f t="shared" si="156"/>
        <v>0</v>
      </c>
      <c r="AC77" s="141">
        <f t="shared" si="157"/>
        <v>0</v>
      </c>
      <c r="AD77" s="141">
        <f t="shared" si="158"/>
        <v>0</v>
      </c>
      <c r="AE77" s="141">
        <f t="shared" si="159"/>
        <v>0</v>
      </c>
      <c r="AF77" s="141">
        <f t="shared" si="166"/>
        <v>0</v>
      </c>
      <c r="AG77" s="93">
        <f t="shared" si="167"/>
        <v>1</v>
      </c>
      <c r="AH77" s="141">
        <f t="shared" si="168"/>
        <v>0</v>
      </c>
      <c r="AI77" s="141"/>
      <c r="AJ77" s="141"/>
      <c r="AK77" s="65"/>
      <c r="AL77" s="136"/>
      <c r="AM77" s="136"/>
      <c r="AN77" s="136"/>
      <c r="AO77" s="136"/>
      <c r="AP77" s="136"/>
      <c r="AQ77" s="136"/>
      <c r="AR77" s="136"/>
      <c r="AS77" s="136"/>
      <c r="AT77" s="136"/>
      <c r="AU77" s="136"/>
      <c r="AV77" s="136"/>
      <c r="AW77" s="136"/>
      <c r="AX77" s="136"/>
      <c r="AY77" s="136"/>
      <c r="AZ77" s="136"/>
      <c r="BA77" s="136"/>
    </row>
    <row r="78" spans="1:53" s="11" customFormat="1" ht="39" customHeight="1">
      <c r="A78" s="110"/>
      <c r="B78" s="91">
        <f t="shared" si="185"/>
        <v>68</v>
      </c>
      <c r="C78" s="176"/>
      <c r="D78" s="32" t="s">
        <v>109</v>
      </c>
      <c r="E78" s="92">
        <v>2</v>
      </c>
      <c r="F78" s="47">
        <f>IF((J78&lt;&gt;""),($I$2*E78),2)</f>
        <v>2</v>
      </c>
      <c r="G78" s="13"/>
      <c r="H78" s="13"/>
      <c r="I78" s="13"/>
      <c r="J78" s="103"/>
      <c r="K78" s="139"/>
      <c r="L78" s="139">
        <f>IF((G78&lt;&gt;""),($G$2*E78),IF((H78&lt;&gt;""),($H$2*E78),IF((I78&lt;&gt;""),($I$2*E78),0)))</f>
        <v>0</v>
      </c>
      <c r="M78" s="139"/>
      <c r="N78" s="139"/>
      <c r="O78" s="139"/>
      <c r="P78" s="139"/>
      <c r="Q78" s="139">
        <f>IF((G78&lt;&gt;""),($G$2*E78),0)</f>
        <v>0</v>
      </c>
      <c r="R78" s="139">
        <f>IF((H78&lt;&gt;""),($H$2*E78),IF((I78&lt;&gt;""),($I$2*E78),0))</f>
        <v>0</v>
      </c>
      <c r="S78" s="139">
        <f>IF((I78&lt;&gt;""),($I$2*E78),0)</f>
        <v>0</v>
      </c>
      <c r="T78" s="139"/>
      <c r="U78" s="139"/>
      <c r="V78" s="139"/>
      <c r="W78" s="140">
        <f t="shared" si="151"/>
        <v>0</v>
      </c>
      <c r="X78" s="140">
        <f t="shared" si="152"/>
        <v>0</v>
      </c>
      <c r="Y78" s="140">
        <f t="shared" si="153"/>
        <v>0</v>
      </c>
      <c r="Z78" s="141">
        <f t="shared" si="154"/>
        <v>0</v>
      </c>
      <c r="AA78" s="141">
        <f t="shared" si="155"/>
        <v>0</v>
      </c>
      <c r="AB78" s="141">
        <f t="shared" si="156"/>
        <v>0</v>
      </c>
      <c r="AC78" s="141">
        <f t="shared" si="157"/>
        <v>0</v>
      </c>
      <c r="AD78" s="141">
        <f t="shared" si="158"/>
        <v>0</v>
      </c>
      <c r="AE78" s="141">
        <f t="shared" si="159"/>
        <v>0</v>
      </c>
      <c r="AF78" s="141">
        <f t="shared" si="166"/>
        <v>0</v>
      </c>
      <c r="AG78" s="93">
        <f t="shared" si="167"/>
        <v>2</v>
      </c>
      <c r="AH78" s="141"/>
      <c r="AI78" s="141">
        <f>IF((F78=0),(E78*$J$2),0)</f>
        <v>0</v>
      </c>
      <c r="AJ78" s="141"/>
      <c r="AK78" s="65"/>
      <c r="AL78" s="136"/>
      <c r="AM78" s="136"/>
      <c r="AN78" s="136"/>
      <c r="AO78" s="136"/>
      <c r="AP78" s="136"/>
      <c r="AQ78" s="136"/>
      <c r="AR78" s="136"/>
      <c r="AS78" s="136"/>
      <c r="AT78" s="136"/>
      <c r="AU78" s="136"/>
      <c r="AV78" s="136"/>
      <c r="AW78" s="136"/>
      <c r="AX78" s="136"/>
      <c r="AY78" s="136"/>
      <c r="AZ78" s="136"/>
      <c r="BA78" s="136"/>
    </row>
    <row r="79" spans="1:53" s="11" customFormat="1" ht="25.5">
      <c r="A79" s="110"/>
      <c r="B79" s="91">
        <f t="shared" si="185"/>
        <v>69</v>
      </c>
      <c r="C79" s="175" t="s">
        <v>63</v>
      </c>
      <c r="D79" s="32" t="s">
        <v>110</v>
      </c>
      <c r="E79" s="92">
        <v>1</v>
      </c>
      <c r="F79" s="47">
        <f t="shared" ref="F79" si="186">IF((J79&lt;&gt;""),($I$2*E79),1)</f>
        <v>1</v>
      </c>
      <c r="G79" s="13"/>
      <c r="H79" s="13"/>
      <c r="I79" s="13"/>
      <c r="J79" s="103"/>
      <c r="K79" s="139">
        <f t="shared" ref="K79" si="187">IF((G79&lt;&gt;""),($G$2*E79),IF((H79&lt;&gt;""),($H$2*E79),IF((I79&lt;&gt;""),($I$2*E79),0)))</f>
        <v>0</v>
      </c>
      <c r="L79" s="139"/>
      <c r="M79" s="139"/>
      <c r="N79" s="139">
        <f t="shared" ref="N79" si="188">IF((G79&lt;&gt;""),($G$2*E79),0)</f>
        <v>0</v>
      </c>
      <c r="O79" s="139">
        <f t="shared" ref="O79" si="189">IF((H79&lt;&gt;""),($H$2*E79),IF((I79&lt;&gt;""),($I$2*E79),0))</f>
        <v>0</v>
      </c>
      <c r="P79" s="139">
        <f t="shared" ref="P79" si="190">IF((I79&lt;&gt;""),($I$2*E79),0)</f>
        <v>0</v>
      </c>
      <c r="Q79" s="139"/>
      <c r="R79" s="139"/>
      <c r="S79" s="139"/>
      <c r="T79" s="139"/>
      <c r="U79" s="139"/>
      <c r="V79" s="139"/>
      <c r="W79" s="140">
        <f t="shared" ref="W79:W82" si="191">IF(E79=1,IF(G79&lt;&gt;"",1,0),0)</f>
        <v>0</v>
      </c>
      <c r="X79" s="140">
        <f t="shared" ref="X79:X82" si="192">IF(E79=1,IF(H79&lt;&gt;"",1,0),0)</f>
        <v>0</v>
      </c>
      <c r="Y79" s="140">
        <f t="shared" ref="Y79:Y82" si="193">IF(E79=1,IF(I79&lt;&gt;"",1,0),0)</f>
        <v>0</v>
      </c>
      <c r="Z79" s="141">
        <f t="shared" ref="Z79:Z82" si="194">IF(E79=2,IF(G79&lt;&gt;"",1,0),0)</f>
        <v>0</v>
      </c>
      <c r="AA79" s="141">
        <f t="shared" ref="AA79:AA82" si="195">IF(E79=2,IF(H79&lt;&gt;"",1,0),0)</f>
        <v>0</v>
      </c>
      <c r="AB79" s="141">
        <f t="shared" ref="AB79:AB82" si="196">IF(E79=2,IF(I79&lt;&gt;"",1,0),0)</f>
        <v>0</v>
      </c>
      <c r="AC79" s="141">
        <f t="shared" ref="AC79:AC82" si="197">IF(E79=3,IF(G79&lt;&gt;"",1,0),0)</f>
        <v>0</v>
      </c>
      <c r="AD79" s="141">
        <f t="shared" ref="AD79:AD82" si="198">IF(E79=3,IF(H79&lt;&gt;"",1,0),0)</f>
        <v>0</v>
      </c>
      <c r="AE79" s="141">
        <f t="shared" ref="AE79:AE82" si="199">IF(E79=3,IF(I79&lt;&gt;"",1,0),0)</f>
        <v>0</v>
      </c>
      <c r="AF79" s="141">
        <f t="shared" ref="AF79:AF82" si="200">IF((J79&lt;&gt;""),($G$2*1),0)</f>
        <v>0</v>
      </c>
      <c r="AG79" s="93">
        <f t="shared" si="167"/>
        <v>1</v>
      </c>
      <c r="AH79" s="141">
        <f t="shared" ref="AH79" si="201">IF((F79=0),(E79*$J$2),0)</f>
        <v>0</v>
      </c>
      <c r="AI79" s="141"/>
      <c r="AJ79" s="141"/>
      <c r="AK79" s="65"/>
      <c r="AL79" s="136"/>
      <c r="AM79" s="136"/>
      <c r="AN79" s="136"/>
      <c r="AO79" s="136"/>
      <c r="AP79" s="136"/>
      <c r="AQ79" s="136"/>
      <c r="AR79" s="136"/>
      <c r="AS79" s="136"/>
      <c r="AT79" s="136"/>
      <c r="AU79" s="136"/>
      <c r="AV79" s="136"/>
      <c r="AW79" s="136"/>
      <c r="AX79" s="136"/>
      <c r="AY79" s="136"/>
      <c r="AZ79" s="136"/>
      <c r="BA79" s="136"/>
    </row>
    <row r="80" spans="1:53" s="11" customFormat="1" ht="25.5">
      <c r="A80" s="110"/>
      <c r="B80" s="91">
        <f t="shared" si="185"/>
        <v>70</v>
      </c>
      <c r="C80" s="176"/>
      <c r="D80" s="32" t="s">
        <v>111</v>
      </c>
      <c r="E80" s="92">
        <v>2</v>
      </c>
      <c r="F80" s="47">
        <f t="shared" ref="F80:F81" si="202">IF((J80&lt;&gt;""),($I$2*E80),2)</f>
        <v>2</v>
      </c>
      <c r="G80" s="13"/>
      <c r="H80" s="13"/>
      <c r="I80" s="13"/>
      <c r="J80" s="103"/>
      <c r="K80" s="139"/>
      <c r="L80" s="139">
        <f>IF((G80&lt;&gt;""),($G$2*E80),IF((H80&lt;&gt;""),($H$2*E80),IF((I80&lt;&gt;""),($I$2*E80),0)))</f>
        <v>0</v>
      </c>
      <c r="M80" s="139"/>
      <c r="N80" s="139"/>
      <c r="O80" s="139"/>
      <c r="P80" s="139"/>
      <c r="Q80" s="139">
        <f>IF((G80&lt;&gt;""),($G$2*E80),0)</f>
        <v>0</v>
      </c>
      <c r="R80" s="139">
        <f>IF((H80&lt;&gt;""),($H$2*E80),IF((I80&lt;&gt;""),($I$2*E80),0))</f>
        <v>0</v>
      </c>
      <c r="S80" s="139">
        <f>IF((I80&lt;&gt;""),($I$2*E80),0)</f>
        <v>0</v>
      </c>
      <c r="T80" s="139"/>
      <c r="U80" s="139"/>
      <c r="V80" s="139"/>
      <c r="W80" s="140">
        <f t="shared" si="191"/>
        <v>0</v>
      </c>
      <c r="X80" s="140">
        <f t="shared" si="192"/>
        <v>0</v>
      </c>
      <c r="Y80" s="140">
        <f t="shared" si="193"/>
        <v>0</v>
      </c>
      <c r="Z80" s="141">
        <f t="shared" si="194"/>
        <v>0</v>
      </c>
      <c r="AA80" s="141">
        <f t="shared" si="195"/>
        <v>0</v>
      </c>
      <c r="AB80" s="141">
        <f t="shared" si="196"/>
        <v>0</v>
      </c>
      <c r="AC80" s="141">
        <f t="shared" si="197"/>
        <v>0</v>
      </c>
      <c r="AD80" s="141">
        <f t="shared" si="198"/>
        <v>0</v>
      </c>
      <c r="AE80" s="141">
        <f t="shared" si="199"/>
        <v>0</v>
      </c>
      <c r="AF80" s="141">
        <f t="shared" si="200"/>
        <v>0</v>
      </c>
      <c r="AG80" s="93">
        <f t="shared" si="167"/>
        <v>2</v>
      </c>
      <c r="AH80" s="141"/>
      <c r="AI80" s="141">
        <f>IF((F80=0),(E80*$J$2),0)</f>
        <v>0</v>
      </c>
      <c r="AJ80" s="141"/>
      <c r="AK80" s="65"/>
      <c r="AL80" s="136"/>
      <c r="AM80" s="136"/>
      <c r="AN80" s="136"/>
      <c r="AO80" s="136"/>
      <c r="AP80" s="136"/>
      <c r="AQ80" s="136"/>
      <c r="AR80" s="136"/>
      <c r="AS80" s="136"/>
      <c r="AT80" s="136"/>
      <c r="AU80" s="136"/>
      <c r="AV80" s="136"/>
      <c r="AW80" s="136"/>
      <c r="AX80" s="136"/>
      <c r="AY80" s="136"/>
      <c r="AZ80" s="136"/>
      <c r="BA80" s="136"/>
    </row>
    <row r="81" spans="1:53" s="11" customFormat="1" ht="25.5">
      <c r="A81" s="110"/>
      <c r="B81" s="91">
        <f t="shared" si="185"/>
        <v>71</v>
      </c>
      <c r="C81" s="176"/>
      <c r="D81" s="32" t="s">
        <v>112</v>
      </c>
      <c r="E81" s="92">
        <v>2</v>
      </c>
      <c r="F81" s="47">
        <f t="shared" si="202"/>
        <v>2</v>
      </c>
      <c r="G81" s="13"/>
      <c r="H81" s="13"/>
      <c r="I81" s="13"/>
      <c r="J81" s="103"/>
      <c r="K81" s="139"/>
      <c r="L81" s="139">
        <f>IF((G81&lt;&gt;""),($G$2*E81),IF((H81&lt;&gt;""),($H$2*E81),IF((I81&lt;&gt;""),($I$2*E81),0)))</f>
        <v>0</v>
      </c>
      <c r="M81" s="139"/>
      <c r="N81" s="139"/>
      <c r="O81" s="139"/>
      <c r="P81" s="139"/>
      <c r="Q81" s="139">
        <f>IF((G81&lt;&gt;""),($G$2*E81),0)</f>
        <v>0</v>
      </c>
      <c r="R81" s="139">
        <f>IF((H81&lt;&gt;""),($H$2*E81),IF((I81&lt;&gt;""),($I$2*E81),0))</f>
        <v>0</v>
      </c>
      <c r="S81" s="139">
        <f>IF((I81&lt;&gt;""),($I$2*E81),0)</f>
        <v>0</v>
      </c>
      <c r="T81" s="139"/>
      <c r="U81" s="139"/>
      <c r="V81" s="139"/>
      <c r="W81" s="140">
        <f t="shared" si="191"/>
        <v>0</v>
      </c>
      <c r="X81" s="140">
        <f t="shared" si="192"/>
        <v>0</v>
      </c>
      <c r="Y81" s="140">
        <f t="shared" si="193"/>
        <v>0</v>
      </c>
      <c r="Z81" s="141">
        <f t="shared" si="194"/>
        <v>0</v>
      </c>
      <c r="AA81" s="141">
        <f t="shared" si="195"/>
        <v>0</v>
      </c>
      <c r="AB81" s="141">
        <f t="shared" si="196"/>
        <v>0</v>
      </c>
      <c r="AC81" s="141">
        <f t="shared" si="197"/>
        <v>0</v>
      </c>
      <c r="AD81" s="141">
        <f t="shared" si="198"/>
        <v>0</v>
      </c>
      <c r="AE81" s="141">
        <f t="shared" si="199"/>
        <v>0</v>
      </c>
      <c r="AF81" s="141">
        <f t="shared" si="200"/>
        <v>0</v>
      </c>
      <c r="AG81" s="93">
        <f t="shared" si="167"/>
        <v>2</v>
      </c>
      <c r="AH81" s="141"/>
      <c r="AI81" s="141">
        <f>IF((F81=0),(E81*$J$2),0)</f>
        <v>0</v>
      </c>
      <c r="AJ81" s="141"/>
      <c r="AK81" s="65"/>
      <c r="AL81" s="136"/>
      <c r="AM81" s="136"/>
      <c r="AN81" s="136"/>
      <c r="AO81" s="136"/>
      <c r="AP81" s="136"/>
      <c r="AQ81" s="136"/>
      <c r="AR81" s="136"/>
      <c r="AS81" s="136"/>
      <c r="AT81" s="136"/>
      <c r="AU81" s="136"/>
      <c r="AV81" s="136"/>
      <c r="AW81" s="136"/>
      <c r="AX81" s="136"/>
      <c r="AY81" s="136"/>
      <c r="AZ81" s="136"/>
      <c r="BA81" s="136"/>
    </row>
    <row r="82" spans="1:53" s="11" customFormat="1" ht="25.5">
      <c r="A82" s="110"/>
      <c r="B82" s="91">
        <f t="shared" si="185"/>
        <v>72</v>
      </c>
      <c r="C82" s="176"/>
      <c r="D82" s="32" t="s">
        <v>113</v>
      </c>
      <c r="E82" s="92">
        <v>2</v>
      </c>
      <c r="F82" s="47">
        <f>IF((J82&lt;&gt;""),($I$2*E82),2)</f>
        <v>2</v>
      </c>
      <c r="G82" s="13"/>
      <c r="H82" s="13"/>
      <c r="I82" s="13"/>
      <c r="J82" s="103"/>
      <c r="K82" s="139"/>
      <c r="L82" s="139">
        <f>IF((G82&lt;&gt;""),($G$2*E82),IF((H82&lt;&gt;""),($H$2*E82),IF((I82&lt;&gt;""),($I$2*E82),0)))</f>
        <v>0</v>
      </c>
      <c r="M82" s="139"/>
      <c r="N82" s="139"/>
      <c r="O82" s="139"/>
      <c r="P82" s="139"/>
      <c r="Q82" s="139">
        <f>IF((G82&lt;&gt;""),($G$2*E82),0)</f>
        <v>0</v>
      </c>
      <c r="R82" s="139">
        <f>IF((H82&lt;&gt;""),($H$2*E82),IF((I82&lt;&gt;""),($I$2*E82),0))</f>
        <v>0</v>
      </c>
      <c r="S82" s="139">
        <f>IF((I82&lt;&gt;""),($I$2*E82),0)</f>
        <v>0</v>
      </c>
      <c r="T82" s="139"/>
      <c r="U82" s="139"/>
      <c r="V82" s="139"/>
      <c r="W82" s="140">
        <f t="shared" si="191"/>
        <v>0</v>
      </c>
      <c r="X82" s="140">
        <f t="shared" si="192"/>
        <v>0</v>
      </c>
      <c r="Y82" s="140">
        <f t="shared" si="193"/>
        <v>0</v>
      </c>
      <c r="Z82" s="141">
        <f t="shared" si="194"/>
        <v>0</v>
      </c>
      <c r="AA82" s="141">
        <f t="shared" si="195"/>
        <v>0</v>
      </c>
      <c r="AB82" s="141">
        <f t="shared" si="196"/>
        <v>0</v>
      </c>
      <c r="AC82" s="141">
        <f t="shared" si="197"/>
        <v>0</v>
      </c>
      <c r="AD82" s="141">
        <f t="shared" si="198"/>
        <v>0</v>
      </c>
      <c r="AE82" s="141">
        <f t="shared" si="199"/>
        <v>0</v>
      </c>
      <c r="AF82" s="141">
        <f t="shared" si="200"/>
        <v>0</v>
      </c>
      <c r="AG82" s="93">
        <f t="shared" si="167"/>
        <v>2</v>
      </c>
      <c r="AH82" s="141"/>
      <c r="AI82" s="141">
        <f>IF((F82=0),(E82*$J$2),0)</f>
        <v>0</v>
      </c>
      <c r="AJ82" s="141"/>
      <c r="AK82" s="65"/>
      <c r="AL82" s="136"/>
      <c r="AM82" s="136"/>
      <c r="AN82" s="136"/>
      <c r="AO82" s="136"/>
      <c r="AP82" s="136"/>
      <c r="AQ82" s="136"/>
      <c r="AR82" s="136"/>
      <c r="AS82" s="136"/>
      <c r="AT82" s="136"/>
      <c r="AU82" s="136"/>
      <c r="AV82" s="136"/>
      <c r="AW82" s="136"/>
      <c r="AX82" s="136"/>
      <c r="AY82" s="136"/>
      <c r="AZ82" s="136"/>
      <c r="BA82" s="136"/>
    </row>
    <row r="83" spans="1:53" s="11" customFormat="1" ht="57.75" customHeight="1">
      <c r="A83" s="110" t="str">
        <f t="shared" si="125"/>
        <v/>
      </c>
      <c r="B83" s="91">
        <f t="shared" si="185"/>
        <v>73</v>
      </c>
      <c r="C83" s="175" t="s">
        <v>64</v>
      </c>
      <c r="D83" s="33" t="s">
        <v>114</v>
      </c>
      <c r="E83" s="92">
        <v>1</v>
      </c>
      <c r="F83" s="47">
        <f t="shared" ref="F83:F84" si="203">IF((J83&lt;&gt;""),($I$2*E83),1)</f>
        <v>1</v>
      </c>
      <c r="G83" s="13"/>
      <c r="H83" s="13"/>
      <c r="I83" s="13"/>
      <c r="J83" s="97"/>
      <c r="K83" s="139">
        <f t="shared" ref="K83:K84" si="204">IF((G83&lt;&gt;""),($G$2*E83),IF((H83&lt;&gt;""),($H$2*E83),IF((I83&lt;&gt;""),($I$2*E83),0)))</f>
        <v>0</v>
      </c>
      <c r="L83" s="139"/>
      <c r="M83" s="139"/>
      <c r="N83" s="139">
        <f t="shared" ref="N83:N84" si="205">IF((G83&lt;&gt;""),($G$2*E83),0)</f>
        <v>0</v>
      </c>
      <c r="O83" s="139">
        <f t="shared" ref="O83:O84" si="206">IF((H83&lt;&gt;""),($H$2*E83),IF((I83&lt;&gt;""),($I$2*E83),0))</f>
        <v>0</v>
      </c>
      <c r="P83" s="139">
        <f t="shared" ref="P83:P84" si="207">IF((I83&lt;&gt;""),($I$2*E83),0)</f>
        <v>0</v>
      </c>
      <c r="Q83" s="139"/>
      <c r="R83" s="139"/>
      <c r="S83" s="139"/>
      <c r="T83" s="139"/>
      <c r="U83" s="139"/>
      <c r="V83" s="139"/>
      <c r="W83" s="140">
        <f t="shared" ref="W83:W88" si="208">IF(E83=1,IF(G83&lt;&gt;"",1,0),0)</f>
        <v>0</v>
      </c>
      <c r="X83" s="140">
        <f t="shared" ref="X83:X88" si="209">IF(E83=1,IF(H83&lt;&gt;"",1,0),0)</f>
        <v>0</v>
      </c>
      <c r="Y83" s="140">
        <f t="shared" ref="Y83:Y88" si="210">IF(E83=1,IF(I83&lt;&gt;"",1,0),0)</f>
        <v>0</v>
      </c>
      <c r="Z83" s="141">
        <f t="shared" ref="Z83:Z88" si="211">IF(E83=2,IF(G83&lt;&gt;"",1,0),0)</f>
        <v>0</v>
      </c>
      <c r="AA83" s="141">
        <f t="shared" ref="AA83:AA88" si="212">IF(E83=2,IF(H83&lt;&gt;"",1,0),0)</f>
        <v>0</v>
      </c>
      <c r="AB83" s="141">
        <f t="shared" ref="AB83:AB88" si="213">IF(E83=2,IF(I83&lt;&gt;"",1,0),0)</f>
        <v>0</v>
      </c>
      <c r="AC83" s="141">
        <f t="shared" ref="AC83:AC88" si="214">IF(E83=3,IF(G83&lt;&gt;"",1,0),0)</f>
        <v>0</v>
      </c>
      <c r="AD83" s="141">
        <f t="shared" ref="AD83:AD88" si="215">IF(E83=3,IF(H83&lt;&gt;"",1,0),0)</f>
        <v>0</v>
      </c>
      <c r="AE83" s="141">
        <f t="shared" ref="AE83:AE88" si="216">IF(E83=3,IF(I83&lt;&gt;"",1,0),0)</f>
        <v>0</v>
      </c>
      <c r="AF83" s="141">
        <f t="shared" ref="AF83:AF88" si="217">IF((J83&lt;&gt;""),($G$2*1),0)</f>
        <v>0</v>
      </c>
      <c r="AG83" s="93">
        <f t="shared" si="167"/>
        <v>1</v>
      </c>
      <c r="AH83" s="141">
        <f t="shared" ref="AH83:AH84" si="218">IF((F83=0),(E83*$J$2),0)</f>
        <v>0</v>
      </c>
      <c r="AI83" s="141"/>
      <c r="AJ83" s="141"/>
      <c r="AK83" s="65"/>
      <c r="AL83" s="136"/>
      <c r="AM83" s="136"/>
      <c r="AN83" s="136"/>
      <c r="AO83" s="136"/>
      <c r="AP83" s="136"/>
      <c r="AQ83" s="136"/>
      <c r="AR83" s="136"/>
      <c r="AS83" s="136"/>
      <c r="AT83" s="136"/>
      <c r="AU83" s="136"/>
      <c r="AV83" s="136"/>
      <c r="AW83" s="136"/>
      <c r="AX83" s="136"/>
      <c r="AY83" s="136"/>
      <c r="AZ83" s="136"/>
      <c r="BA83" s="136"/>
    </row>
    <row r="84" spans="1:53" s="11" customFormat="1" ht="25.5">
      <c r="A84" s="110" t="str">
        <f>IF(COUNTA(G84,H84,I84,J84)&gt;1,"Vale","")</f>
        <v/>
      </c>
      <c r="B84" s="91">
        <f t="shared" si="185"/>
        <v>74</v>
      </c>
      <c r="C84" s="176"/>
      <c r="D84" s="33" t="s">
        <v>115</v>
      </c>
      <c r="E84" s="92">
        <v>1</v>
      </c>
      <c r="F84" s="47">
        <f t="shared" si="203"/>
        <v>1</v>
      </c>
      <c r="G84" s="13"/>
      <c r="H84" s="13"/>
      <c r="I84" s="13"/>
      <c r="J84" s="97"/>
      <c r="K84" s="139">
        <f t="shared" si="204"/>
        <v>0</v>
      </c>
      <c r="L84" s="139"/>
      <c r="M84" s="139"/>
      <c r="N84" s="139">
        <f t="shared" si="205"/>
        <v>0</v>
      </c>
      <c r="O84" s="139">
        <f t="shared" si="206"/>
        <v>0</v>
      </c>
      <c r="P84" s="139">
        <f t="shared" si="207"/>
        <v>0</v>
      </c>
      <c r="Q84" s="139"/>
      <c r="R84" s="139"/>
      <c r="S84" s="139"/>
      <c r="T84" s="139"/>
      <c r="U84" s="139"/>
      <c r="V84" s="139"/>
      <c r="W84" s="140">
        <f t="shared" si="208"/>
        <v>0</v>
      </c>
      <c r="X84" s="140">
        <f t="shared" si="209"/>
        <v>0</v>
      </c>
      <c r="Y84" s="140">
        <f t="shared" si="210"/>
        <v>0</v>
      </c>
      <c r="Z84" s="141">
        <f t="shared" si="211"/>
        <v>0</v>
      </c>
      <c r="AA84" s="141">
        <f t="shared" si="212"/>
        <v>0</v>
      </c>
      <c r="AB84" s="141">
        <f t="shared" si="213"/>
        <v>0</v>
      </c>
      <c r="AC84" s="141">
        <f t="shared" si="214"/>
        <v>0</v>
      </c>
      <c r="AD84" s="141">
        <f t="shared" si="215"/>
        <v>0</v>
      </c>
      <c r="AE84" s="141">
        <f t="shared" si="216"/>
        <v>0</v>
      </c>
      <c r="AF84" s="141">
        <f t="shared" si="217"/>
        <v>0</v>
      </c>
      <c r="AG84" s="93">
        <f t="shared" si="167"/>
        <v>1</v>
      </c>
      <c r="AH84" s="141">
        <f t="shared" si="218"/>
        <v>0</v>
      </c>
      <c r="AI84" s="141"/>
      <c r="AJ84" s="141"/>
      <c r="AK84" s="65"/>
      <c r="AL84" s="136"/>
      <c r="AM84" s="136"/>
      <c r="AN84" s="136"/>
      <c r="AO84" s="136"/>
      <c r="AP84" s="136"/>
      <c r="AQ84" s="136"/>
      <c r="AR84" s="136"/>
      <c r="AS84" s="136"/>
      <c r="AT84" s="136"/>
      <c r="AU84" s="136"/>
      <c r="AV84" s="136"/>
      <c r="AW84" s="136"/>
      <c r="AX84" s="136"/>
      <c r="AY84" s="136"/>
      <c r="AZ84" s="136"/>
      <c r="BA84" s="136"/>
    </row>
    <row r="85" spans="1:53" s="11" customFormat="1" ht="42" customHeight="1">
      <c r="A85" s="110"/>
      <c r="B85" s="91">
        <f t="shared" si="185"/>
        <v>75</v>
      </c>
      <c r="C85" s="176"/>
      <c r="D85" s="32" t="s">
        <v>116</v>
      </c>
      <c r="E85" s="92">
        <v>2</v>
      </c>
      <c r="F85" s="47">
        <f t="shared" ref="F85:F87" si="219">IF((J85&lt;&gt;""),($I$2*E85),2)</f>
        <v>2</v>
      </c>
      <c r="G85" s="13"/>
      <c r="H85" s="13"/>
      <c r="I85" s="13"/>
      <c r="J85" s="97"/>
      <c r="K85" s="139"/>
      <c r="L85" s="139">
        <f>IF((G85&lt;&gt;""),($G$2*E85),IF((H85&lt;&gt;""),($H$2*E85),IF((I85&lt;&gt;""),($I$2*E85),0)))</f>
        <v>0</v>
      </c>
      <c r="M85" s="139"/>
      <c r="N85" s="139"/>
      <c r="O85" s="139"/>
      <c r="P85" s="139"/>
      <c r="Q85" s="139">
        <f>IF((G85&lt;&gt;""),($G$2*E85),0)</f>
        <v>0</v>
      </c>
      <c r="R85" s="139">
        <f>IF((H85&lt;&gt;""),($H$2*E85),IF((I85&lt;&gt;""),($I$2*E85),0))</f>
        <v>0</v>
      </c>
      <c r="S85" s="139">
        <f>IF((I85&lt;&gt;""),($I$2*E85),0)</f>
        <v>0</v>
      </c>
      <c r="T85" s="139"/>
      <c r="U85" s="139"/>
      <c r="V85" s="139"/>
      <c r="W85" s="140">
        <f t="shared" si="208"/>
        <v>0</v>
      </c>
      <c r="X85" s="140">
        <f t="shared" si="209"/>
        <v>0</v>
      </c>
      <c r="Y85" s="140">
        <f t="shared" si="210"/>
        <v>0</v>
      </c>
      <c r="Z85" s="141">
        <f t="shared" si="211"/>
        <v>0</v>
      </c>
      <c r="AA85" s="141">
        <f t="shared" si="212"/>
        <v>0</v>
      </c>
      <c r="AB85" s="141">
        <f t="shared" si="213"/>
        <v>0</v>
      </c>
      <c r="AC85" s="141">
        <f t="shared" si="214"/>
        <v>0</v>
      </c>
      <c r="AD85" s="141">
        <f t="shared" si="215"/>
        <v>0</v>
      </c>
      <c r="AE85" s="141">
        <f t="shared" si="216"/>
        <v>0</v>
      </c>
      <c r="AF85" s="141">
        <f t="shared" si="217"/>
        <v>0</v>
      </c>
      <c r="AG85" s="93">
        <f t="shared" si="167"/>
        <v>2</v>
      </c>
      <c r="AH85" s="141"/>
      <c r="AI85" s="141">
        <f>IF((F85=0),(E85*$J$2),0)</f>
        <v>0</v>
      </c>
      <c r="AJ85" s="141"/>
      <c r="AK85" s="65"/>
      <c r="AL85" s="136"/>
      <c r="AM85" s="136"/>
      <c r="AN85" s="136"/>
      <c r="AO85" s="136"/>
      <c r="AP85" s="136"/>
      <c r="AQ85" s="136"/>
      <c r="AR85" s="136"/>
      <c r="AS85" s="136"/>
      <c r="AT85" s="136"/>
      <c r="AU85" s="136"/>
      <c r="AV85" s="136"/>
      <c r="AW85" s="136"/>
      <c r="AX85" s="136"/>
      <c r="AY85" s="136"/>
      <c r="AZ85" s="136"/>
      <c r="BA85" s="136"/>
    </row>
    <row r="86" spans="1:53" s="11" customFormat="1" ht="31.5" customHeight="1">
      <c r="A86" s="110" t="str">
        <f t="shared" si="125"/>
        <v/>
      </c>
      <c r="B86" s="91">
        <f t="shared" si="185"/>
        <v>76</v>
      </c>
      <c r="C86" s="176"/>
      <c r="D86" s="33" t="s">
        <v>117</v>
      </c>
      <c r="E86" s="92">
        <v>2</v>
      </c>
      <c r="F86" s="47">
        <f t="shared" si="219"/>
        <v>2</v>
      </c>
      <c r="G86" s="13"/>
      <c r="H86" s="13"/>
      <c r="I86" s="13"/>
      <c r="J86" s="53"/>
      <c r="K86" s="139"/>
      <c r="L86" s="139">
        <f>IF((G86&lt;&gt;""),($G$2*E86),IF((H86&lt;&gt;""),($H$2*E86),IF((I86&lt;&gt;""),($I$2*E86),0)))</f>
        <v>0</v>
      </c>
      <c r="M86" s="139"/>
      <c r="N86" s="139"/>
      <c r="O86" s="139"/>
      <c r="P86" s="139"/>
      <c r="Q86" s="139">
        <f>IF((G86&lt;&gt;""),($G$2*E86),0)</f>
        <v>0</v>
      </c>
      <c r="R86" s="139">
        <f>IF((H86&lt;&gt;""),($H$2*E86),IF((I86&lt;&gt;""),($I$2*E86),0))</f>
        <v>0</v>
      </c>
      <c r="S86" s="139">
        <f>IF((I86&lt;&gt;""),($I$2*E86),0)</f>
        <v>0</v>
      </c>
      <c r="T86" s="139"/>
      <c r="U86" s="139"/>
      <c r="V86" s="139"/>
      <c r="W86" s="140">
        <f t="shared" si="208"/>
        <v>0</v>
      </c>
      <c r="X86" s="140">
        <f t="shared" si="209"/>
        <v>0</v>
      </c>
      <c r="Y86" s="140">
        <f t="shared" si="210"/>
        <v>0</v>
      </c>
      <c r="Z86" s="141">
        <f t="shared" si="211"/>
        <v>0</v>
      </c>
      <c r="AA86" s="141">
        <f t="shared" si="212"/>
        <v>0</v>
      </c>
      <c r="AB86" s="141">
        <f t="shared" si="213"/>
        <v>0</v>
      </c>
      <c r="AC86" s="141">
        <f t="shared" si="214"/>
        <v>0</v>
      </c>
      <c r="AD86" s="141">
        <f t="shared" si="215"/>
        <v>0</v>
      </c>
      <c r="AE86" s="141">
        <f t="shared" si="216"/>
        <v>0</v>
      </c>
      <c r="AF86" s="141">
        <f t="shared" si="217"/>
        <v>0</v>
      </c>
      <c r="AG86" s="93">
        <f t="shared" si="167"/>
        <v>2</v>
      </c>
      <c r="AH86" s="141"/>
      <c r="AI86" s="141">
        <f>IF((F86=0),(E86*$J$2),0)</f>
        <v>0</v>
      </c>
      <c r="AJ86" s="141"/>
      <c r="AK86" s="65"/>
      <c r="AL86" s="136"/>
      <c r="AM86" s="136"/>
      <c r="AN86" s="136"/>
      <c r="AO86" s="136"/>
      <c r="AP86" s="136"/>
      <c r="AQ86" s="136"/>
      <c r="AR86" s="136"/>
      <c r="AS86" s="136"/>
      <c r="AT86" s="136"/>
      <c r="AU86" s="136"/>
      <c r="AV86" s="136"/>
      <c r="AW86" s="136"/>
      <c r="AX86" s="136"/>
      <c r="AY86" s="136"/>
      <c r="AZ86" s="136"/>
      <c r="BA86" s="136"/>
    </row>
    <row r="87" spans="1:53" s="11" customFormat="1" ht="28.5">
      <c r="A87" s="110" t="str">
        <f t="shared" si="125"/>
        <v/>
      </c>
      <c r="B87" s="91">
        <f t="shared" si="185"/>
        <v>77</v>
      </c>
      <c r="C87" s="176"/>
      <c r="D87" s="32" t="s">
        <v>119</v>
      </c>
      <c r="E87" s="92">
        <v>2</v>
      </c>
      <c r="F87" s="47">
        <f t="shared" si="219"/>
        <v>2</v>
      </c>
      <c r="G87" s="13"/>
      <c r="H87" s="13"/>
      <c r="I87" s="13"/>
      <c r="J87" s="53"/>
      <c r="K87" s="139"/>
      <c r="L87" s="139">
        <f>IF((G87&lt;&gt;""),($G$2*E87),IF((H87&lt;&gt;""),($H$2*E87),IF((I87&lt;&gt;""),($I$2*E87),0)))</f>
        <v>0</v>
      </c>
      <c r="M87" s="139"/>
      <c r="N87" s="139"/>
      <c r="O87" s="139"/>
      <c r="P87" s="139"/>
      <c r="Q87" s="139">
        <f>IF((G87&lt;&gt;""),($G$2*E87),0)</f>
        <v>0</v>
      </c>
      <c r="R87" s="139">
        <f>IF((H87&lt;&gt;""),($H$2*E87),IF((I87&lt;&gt;""),($I$2*E87),0))</f>
        <v>0</v>
      </c>
      <c r="S87" s="139">
        <f>IF((I87&lt;&gt;""),($I$2*E87),0)</f>
        <v>0</v>
      </c>
      <c r="T87" s="139"/>
      <c r="U87" s="139"/>
      <c r="V87" s="139"/>
      <c r="W87" s="140">
        <f t="shared" si="208"/>
        <v>0</v>
      </c>
      <c r="X87" s="140">
        <f t="shared" si="209"/>
        <v>0</v>
      </c>
      <c r="Y87" s="140">
        <f t="shared" si="210"/>
        <v>0</v>
      </c>
      <c r="Z87" s="141">
        <f t="shared" si="211"/>
        <v>0</v>
      </c>
      <c r="AA87" s="141">
        <f t="shared" si="212"/>
        <v>0</v>
      </c>
      <c r="AB87" s="141">
        <f t="shared" si="213"/>
        <v>0</v>
      </c>
      <c r="AC87" s="141">
        <f t="shared" si="214"/>
        <v>0</v>
      </c>
      <c r="AD87" s="141">
        <f t="shared" si="215"/>
        <v>0</v>
      </c>
      <c r="AE87" s="141">
        <f t="shared" si="216"/>
        <v>0</v>
      </c>
      <c r="AF87" s="141">
        <f t="shared" si="217"/>
        <v>0</v>
      </c>
      <c r="AG87" s="93">
        <f t="shared" si="167"/>
        <v>2</v>
      </c>
      <c r="AH87" s="141"/>
      <c r="AI87" s="141">
        <f>IF((F87=0),(E87*$J$2),0)</f>
        <v>0</v>
      </c>
      <c r="AJ87" s="141"/>
      <c r="AK87" s="65"/>
      <c r="AL87" s="136"/>
      <c r="AM87" s="136"/>
      <c r="AN87" s="136"/>
      <c r="AO87" s="136"/>
      <c r="AP87" s="136"/>
      <c r="AQ87" s="136"/>
      <c r="AR87" s="136"/>
      <c r="AS87" s="136"/>
      <c r="AT87" s="136"/>
      <c r="AU87" s="136"/>
      <c r="AV87" s="136"/>
      <c r="AW87" s="136"/>
      <c r="AX87" s="136"/>
      <c r="AY87" s="136"/>
      <c r="AZ87" s="136"/>
      <c r="BA87" s="136"/>
    </row>
    <row r="88" spans="1:53" s="11" customFormat="1" ht="25.5">
      <c r="A88" s="110" t="str">
        <f t="shared" si="125"/>
        <v/>
      </c>
      <c r="B88" s="91">
        <f t="shared" si="185"/>
        <v>78</v>
      </c>
      <c r="C88" s="176"/>
      <c r="D88" s="99" t="s">
        <v>149</v>
      </c>
      <c r="E88" s="151">
        <v>3</v>
      </c>
      <c r="F88" s="47">
        <f>IF((J88&lt;&gt;""),($I$2*E88),3)</f>
        <v>3</v>
      </c>
      <c r="G88" s="143"/>
      <c r="H88" s="143"/>
      <c r="I88" s="143"/>
      <c r="J88" s="144"/>
      <c r="K88" s="139"/>
      <c r="L88" s="139"/>
      <c r="M88" s="139">
        <f>IF((G88&lt;&gt;""),($G$2*E88),IF((H88&lt;&gt;""),($H$2*E88),IF((I88&lt;&gt;""),($I$2*E88),0)))</f>
        <v>0</v>
      </c>
      <c r="N88" s="139"/>
      <c r="O88" s="139"/>
      <c r="P88" s="139"/>
      <c r="Q88" s="139"/>
      <c r="R88" s="139"/>
      <c r="S88" s="139"/>
      <c r="T88" s="139">
        <f>IF((G88&lt;&gt;""),($G$2*E88),0)</f>
        <v>0</v>
      </c>
      <c r="U88" s="139">
        <f>IF((H88&lt;&gt;""),($H$2*E88),IF((I88&lt;&gt;""),($I$2*E88),0))</f>
        <v>0</v>
      </c>
      <c r="V88" s="139">
        <f>IF((I88&lt;&gt;""),($I$2*E88),0)</f>
        <v>0</v>
      </c>
      <c r="W88" s="140">
        <f t="shared" si="208"/>
        <v>0</v>
      </c>
      <c r="X88" s="140">
        <f t="shared" si="209"/>
        <v>0</v>
      </c>
      <c r="Y88" s="140">
        <f t="shared" si="210"/>
        <v>0</v>
      </c>
      <c r="Z88" s="141">
        <f t="shared" si="211"/>
        <v>0</v>
      </c>
      <c r="AA88" s="141">
        <f t="shared" si="212"/>
        <v>0</v>
      </c>
      <c r="AB88" s="141">
        <f t="shared" si="213"/>
        <v>0</v>
      </c>
      <c r="AC88" s="141">
        <f t="shared" si="214"/>
        <v>0</v>
      </c>
      <c r="AD88" s="141">
        <f t="shared" si="215"/>
        <v>0</v>
      </c>
      <c r="AE88" s="141">
        <f t="shared" si="216"/>
        <v>0</v>
      </c>
      <c r="AF88" s="141">
        <f t="shared" si="217"/>
        <v>0</v>
      </c>
      <c r="AG88" s="93">
        <f t="shared" si="167"/>
        <v>3</v>
      </c>
      <c r="AH88" s="141"/>
      <c r="AI88" s="141"/>
      <c r="AJ88" s="141">
        <f>IF((F88=0),(E88*$J$2),0)</f>
        <v>0</v>
      </c>
      <c r="AK88" s="145"/>
      <c r="AL88" s="136"/>
      <c r="AM88" s="136"/>
      <c r="AN88" s="136"/>
      <c r="AO88" s="136"/>
      <c r="AP88" s="136"/>
      <c r="AQ88" s="136"/>
      <c r="AR88" s="136"/>
      <c r="AS88" s="136"/>
      <c r="AT88" s="136"/>
      <c r="AU88" s="136"/>
      <c r="AV88" s="136"/>
      <c r="AW88" s="136"/>
      <c r="AX88" s="136"/>
      <c r="AY88" s="136"/>
      <c r="AZ88" s="136"/>
      <c r="BA88" s="136"/>
    </row>
    <row r="89" spans="1:53" s="11" customFormat="1" ht="56.25" customHeight="1">
      <c r="A89" s="115"/>
      <c r="B89" s="116"/>
      <c r="C89" s="173" t="s">
        <v>120</v>
      </c>
      <c r="D89" s="204"/>
      <c r="E89" s="82"/>
      <c r="F89" s="152"/>
      <c r="G89" s="153"/>
      <c r="H89" s="84"/>
      <c r="I89" s="84"/>
      <c r="J89" s="85"/>
      <c r="K89" s="147"/>
      <c r="L89" s="147"/>
      <c r="M89" s="147"/>
      <c r="N89" s="147"/>
      <c r="O89" s="147"/>
      <c r="P89" s="147"/>
      <c r="Q89" s="147"/>
      <c r="R89" s="147"/>
      <c r="S89" s="147"/>
      <c r="T89" s="147"/>
      <c r="U89" s="147"/>
      <c r="V89" s="147"/>
      <c r="W89" s="148"/>
      <c r="X89" s="148"/>
      <c r="Y89" s="148"/>
      <c r="Z89" s="149"/>
      <c r="AA89" s="149"/>
      <c r="AB89" s="149"/>
      <c r="AC89" s="149"/>
      <c r="AD89" s="149"/>
      <c r="AE89" s="149"/>
      <c r="AF89" s="149"/>
      <c r="AG89" s="150"/>
      <c r="AH89" s="149"/>
      <c r="AI89" s="149"/>
      <c r="AJ89" s="149"/>
      <c r="AK89" s="104"/>
      <c r="AL89" s="136"/>
      <c r="AM89" s="136"/>
      <c r="AN89" s="136"/>
      <c r="AO89" s="136"/>
      <c r="AP89" s="136"/>
      <c r="AQ89" s="136"/>
      <c r="AR89" s="136"/>
      <c r="AS89" s="136"/>
      <c r="AT89" s="136"/>
      <c r="AU89" s="136"/>
      <c r="AV89" s="136"/>
      <c r="AW89" s="136"/>
      <c r="AX89" s="136"/>
      <c r="AY89" s="136"/>
      <c r="AZ89" s="136"/>
      <c r="BA89" s="136"/>
    </row>
    <row r="90" spans="1:53" s="11" customFormat="1" ht="28.5" customHeight="1">
      <c r="A90" s="111"/>
      <c r="B90" s="91">
        <f>1+B88</f>
        <v>79</v>
      </c>
      <c r="C90" s="175" t="s">
        <v>121</v>
      </c>
      <c r="D90" s="98" t="s">
        <v>123</v>
      </c>
      <c r="E90" s="102">
        <v>1</v>
      </c>
      <c r="F90" s="47">
        <f t="shared" ref="F90:F94" si="220">IF((J90&lt;&gt;""),($I$2*E90),1)</f>
        <v>1</v>
      </c>
      <c r="G90" s="29"/>
      <c r="H90" s="29"/>
      <c r="I90" s="29"/>
      <c r="J90" s="100"/>
      <c r="K90" s="139">
        <f t="shared" ref="K90:K94" si="221">IF((G90&lt;&gt;""),($G$2*E90),IF((H90&lt;&gt;""),($H$2*E90),IF((I90&lt;&gt;""),($I$2*E90),0)))</f>
        <v>0</v>
      </c>
      <c r="L90" s="139"/>
      <c r="M90" s="139"/>
      <c r="N90" s="139">
        <f t="shared" ref="N90:N94" si="222">IF((G90&lt;&gt;""),($G$2*E90),0)</f>
        <v>0</v>
      </c>
      <c r="O90" s="139">
        <f t="shared" ref="O90:O94" si="223">IF((H90&lt;&gt;""),($H$2*E90),IF((I90&lt;&gt;""),($I$2*E90),0))</f>
        <v>0</v>
      </c>
      <c r="P90" s="139">
        <f t="shared" ref="P90:P94" si="224">IF((I90&lt;&gt;""),($I$2*E90),0)</f>
        <v>0</v>
      </c>
      <c r="Q90" s="139"/>
      <c r="R90" s="139"/>
      <c r="S90" s="139"/>
      <c r="T90" s="139"/>
      <c r="U90" s="139"/>
      <c r="V90" s="139"/>
      <c r="W90" s="140">
        <f t="shared" ref="W90:W97" si="225">IF(E90=1,IF(G90&lt;&gt;"",1,0),0)</f>
        <v>0</v>
      </c>
      <c r="X90" s="140">
        <f t="shared" ref="X90:X97" si="226">IF(E90=1,IF(H90&lt;&gt;"",1,0),0)</f>
        <v>0</v>
      </c>
      <c r="Y90" s="140">
        <f t="shared" ref="Y90:Y97" si="227">IF(E90=1,IF(I90&lt;&gt;"",1,0),0)</f>
        <v>0</v>
      </c>
      <c r="Z90" s="141">
        <f t="shared" ref="Z90:Z97" si="228">IF(E90=2,IF(G90&lt;&gt;"",1,0),0)</f>
        <v>0</v>
      </c>
      <c r="AA90" s="141">
        <f t="shared" ref="AA90:AA97" si="229">IF(E90=2,IF(H90&lt;&gt;"",1,0),0)</f>
        <v>0</v>
      </c>
      <c r="AB90" s="141">
        <f t="shared" ref="AB90:AB97" si="230">IF(E90=2,IF(I90&lt;&gt;"",1,0),0)</f>
        <v>0</v>
      </c>
      <c r="AC90" s="141">
        <f t="shared" ref="AC90:AC97" si="231">IF(E90=3,IF(G90&lt;&gt;"",1,0),0)</f>
        <v>0</v>
      </c>
      <c r="AD90" s="141">
        <f t="shared" ref="AD90:AD97" si="232">IF(E90=3,IF(H90&lt;&gt;"",1,0),0)</f>
        <v>0</v>
      </c>
      <c r="AE90" s="141">
        <f t="shared" ref="AE90:AE97" si="233">IF(E90=3,IF(I90&lt;&gt;"",1,0),0)</f>
        <v>0</v>
      </c>
      <c r="AF90" s="141">
        <f t="shared" ref="AF90:AF97" si="234">IF((J90&lt;&gt;""),($G$2*1),0)</f>
        <v>0</v>
      </c>
      <c r="AG90" s="93">
        <f t="shared" ref="AG90:AG97" si="235">F90</f>
        <v>1</v>
      </c>
      <c r="AH90" s="141">
        <f t="shared" ref="AH90:AH94" si="236">IF((F90=0),(E90*$J$2),0)</f>
        <v>0</v>
      </c>
      <c r="AI90" s="141"/>
      <c r="AJ90" s="141"/>
      <c r="AK90" s="146"/>
      <c r="AL90" s="136"/>
      <c r="AM90" s="136"/>
      <c r="AN90" s="136"/>
      <c r="AO90" s="136"/>
      <c r="AP90" s="136"/>
      <c r="AQ90" s="136"/>
      <c r="AR90" s="136"/>
      <c r="AS90" s="136"/>
      <c r="AT90" s="136"/>
      <c r="AU90" s="136"/>
      <c r="AV90" s="136"/>
      <c r="AW90" s="136"/>
      <c r="AX90" s="136"/>
      <c r="AY90" s="136"/>
      <c r="AZ90" s="136"/>
      <c r="BA90" s="136"/>
    </row>
    <row r="91" spans="1:53" s="11" customFormat="1" ht="23.25" customHeight="1">
      <c r="A91" s="111"/>
      <c r="B91" s="91">
        <f t="shared" si="185"/>
        <v>80</v>
      </c>
      <c r="C91" s="176"/>
      <c r="D91" s="98" t="s">
        <v>124</v>
      </c>
      <c r="E91" s="92">
        <v>1</v>
      </c>
      <c r="F91" s="47">
        <f t="shared" si="220"/>
        <v>1</v>
      </c>
      <c r="G91" s="13"/>
      <c r="H91" s="13"/>
      <c r="I91" s="13"/>
      <c r="J91" s="53"/>
      <c r="K91" s="139">
        <f t="shared" si="221"/>
        <v>0</v>
      </c>
      <c r="L91" s="139"/>
      <c r="M91" s="139"/>
      <c r="N91" s="139">
        <f t="shared" si="222"/>
        <v>0</v>
      </c>
      <c r="O91" s="139">
        <f t="shared" si="223"/>
        <v>0</v>
      </c>
      <c r="P91" s="139">
        <f t="shared" si="224"/>
        <v>0</v>
      </c>
      <c r="Q91" s="139"/>
      <c r="R91" s="139"/>
      <c r="S91" s="139"/>
      <c r="T91" s="139"/>
      <c r="U91" s="139"/>
      <c r="V91" s="139"/>
      <c r="W91" s="140">
        <f t="shared" si="225"/>
        <v>0</v>
      </c>
      <c r="X91" s="140">
        <f t="shared" si="226"/>
        <v>0</v>
      </c>
      <c r="Y91" s="140">
        <f t="shared" si="227"/>
        <v>0</v>
      </c>
      <c r="Z91" s="141">
        <f t="shared" si="228"/>
        <v>0</v>
      </c>
      <c r="AA91" s="141">
        <f t="shared" si="229"/>
        <v>0</v>
      </c>
      <c r="AB91" s="141">
        <f t="shared" si="230"/>
        <v>0</v>
      </c>
      <c r="AC91" s="141">
        <f t="shared" si="231"/>
        <v>0</v>
      </c>
      <c r="AD91" s="141">
        <f t="shared" si="232"/>
        <v>0</v>
      </c>
      <c r="AE91" s="141">
        <f t="shared" si="233"/>
        <v>0</v>
      </c>
      <c r="AF91" s="141">
        <f t="shared" si="234"/>
        <v>0</v>
      </c>
      <c r="AG91" s="93">
        <f t="shared" si="235"/>
        <v>1</v>
      </c>
      <c r="AH91" s="141">
        <f t="shared" si="236"/>
        <v>0</v>
      </c>
      <c r="AI91" s="141"/>
      <c r="AJ91" s="141"/>
      <c r="AK91" s="104"/>
      <c r="AL91" s="136"/>
      <c r="AM91" s="136"/>
      <c r="AN91" s="136"/>
      <c r="AO91" s="136"/>
      <c r="AP91" s="136"/>
      <c r="AQ91" s="136"/>
      <c r="AR91" s="136"/>
      <c r="AS91" s="136"/>
      <c r="AT91" s="136"/>
      <c r="AU91" s="136"/>
      <c r="AV91" s="136"/>
      <c r="AW91" s="136"/>
      <c r="AX91" s="136"/>
      <c r="AY91" s="136"/>
      <c r="AZ91" s="136"/>
      <c r="BA91" s="136"/>
    </row>
    <row r="92" spans="1:53" ht="23.25" customHeight="1">
      <c r="A92" s="111"/>
      <c r="B92" s="91">
        <f t="shared" si="185"/>
        <v>81</v>
      </c>
      <c r="C92" s="176"/>
      <c r="D92" s="98" t="s">
        <v>125</v>
      </c>
      <c r="E92" s="92">
        <v>1</v>
      </c>
      <c r="F92" s="47">
        <f t="shared" si="220"/>
        <v>1</v>
      </c>
      <c r="G92" s="13"/>
      <c r="H92" s="13"/>
      <c r="I92" s="13"/>
      <c r="J92" s="53"/>
      <c r="K92" s="139">
        <f t="shared" si="221"/>
        <v>0</v>
      </c>
      <c r="L92" s="139"/>
      <c r="M92" s="139"/>
      <c r="N92" s="139">
        <f t="shared" si="222"/>
        <v>0</v>
      </c>
      <c r="O92" s="139">
        <f t="shared" si="223"/>
        <v>0</v>
      </c>
      <c r="P92" s="139">
        <f t="shared" si="224"/>
        <v>0</v>
      </c>
      <c r="Q92" s="139"/>
      <c r="R92" s="139"/>
      <c r="S92" s="139"/>
      <c r="T92" s="139"/>
      <c r="U92" s="139"/>
      <c r="V92" s="139"/>
      <c r="W92" s="140">
        <f t="shared" si="225"/>
        <v>0</v>
      </c>
      <c r="X92" s="140">
        <f t="shared" si="226"/>
        <v>0</v>
      </c>
      <c r="Y92" s="140">
        <f t="shared" si="227"/>
        <v>0</v>
      </c>
      <c r="Z92" s="141">
        <f t="shared" si="228"/>
        <v>0</v>
      </c>
      <c r="AA92" s="141">
        <f t="shared" si="229"/>
        <v>0</v>
      </c>
      <c r="AB92" s="141">
        <f t="shared" si="230"/>
        <v>0</v>
      </c>
      <c r="AC92" s="141">
        <f t="shared" si="231"/>
        <v>0</v>
      </c>
      <c r="AD92" s="141">
        <f t="shared" si="232"/>
        <v>0</v>
      </c>
      <c r="AE92" s="141">
        <f t="shared" si="233"/>
        <v>0</v>
      </c>
      <c r="AF92" s="141">
        <f t="shared" si="234"/>
        <v>0</v>
      </c>
      <c r="AG92" s="93">
        <f t="shared" si="235"/>
        <v>1</v>
      </c>
      <c r="AH92" s="141">
        <f t="shared" si="236"/>
        <v>0</v>
      </c>
      <c r="AI92" s="141"/>
      <c r="AJ92" s="141"/>
      <c r="AK92" s="104"/>
    </row>
    <row r="93" spans="1:53" ht="35.25" customHeight="1">
      <c r="A93" s="111"/>
      <c r="B93" s="91">
        <f t="shared" si="185"/>
        <v>82</v>
      </c>
      <c r="C93" s="176"/>
      <c r="D93" s="98" t="s">
        <v>126</v>
      </c>
      <c r="E93" s="92">
        <v>1</v>
      </c>
      <c r="F93" s="47">
        <f t="shared" si="220"/>
        <v>1</v>
      </c>
      <c r="G93" s="13"/>
      <c r="H93" s="13"/>
      <c r="I93" s="13"/>
      <c r="J93" s="53"/>
      <c r="K93" s="139">
        <f t="shared" si="221"/>
        <v>0</v>
      </c>
      <c r="L93" s="139"/>
      <c r="M93" s="139"/>
      <c r="N93" s="139">
        <f t="shared" si="222"/>
        <v>0</v>
      </c>
      <c r="O93" s="139">
        <f t="shared" si="223"/>
        <v>0</v>
      </c>
      <c r="P93" s="139">
        <f t="shared" si="224"/>
        <v>0</v>
      </c>
      <c r="Q93" s="139"/>
      <c r="R93" s="139"/>
      <c r="S93" s="139"/>
      <c r="T93" s="139"/>
      <c r="U93" s="139"/>
      <c r="V93" s="139"/>
      <c r="W93" s="140">
        <f t="shared" si="225"/>
        <v>0</v>
      </c>
      <c r="X93" s="140">
        <f t="shared" si="226"/>
        <v>0</v>
      </c>
      <c r="Y93" s="140">
        <f t="shared" si="227"/>
        <v>0</v>
      </c>
      <c r="Z93" s="141">
        <f t="shared" si="228"/>
        <v>0</v>
      </c>
      <c r="AA93" s="141">
        <f t="shared" si="229"/>
        <v>0</v>
      </c>
      <c r="AB93" s="141">
        <f t="shared" si="230"/>
        <v>0</v>
      </c>
      <c r="AC93" s="141">
        <f t="shared" si="231"/>
        <v>0</v>
      </c>
      <c r="AD93" s="141">
        <f t="shared" si="232"/>
        <v>0</v>
      </c>
      <c r="AE93" s="141">
        <f t="shared" si="233"/>
        <v>0</v>
      </c>
      <c r="AF93" s="141">
        <f t="shared" si="234"/>
        <v>0</v>
      </c>
      <c r="AG93" s="93">
        <f t="shared" si="235"/>
        <v>1</v>
      </c>
      <c r="AH93" s="141">
        <f t="shared" si="236"/>
        <v>0</v>
      </c>
      <c r="AI93" s="141"/>
      <c r="AJ93" s="141"/>
      <c r="AK93" s="104"/>
    </row>
    <row r="94" spans="1:53" ht="33" customHeight="1">
      <c r="A94" s="111"/>
      <c r="B94" s="91">
        <f t="shared" si="185"/>
        <v>83</v>
      </c>
      <c r="C94" s="176"/>
      <c r="D94" s="98" t="s">
        <v>127</v>
      </c>
      <c r="E94" s="92">
        <v>1</v>
      </c>
      <c r="F94" s="47">
        <f t="shared" si="220"/>
        <v>1</v>
      </c>
      <c r="G94" s="13"/>
      <c r="H94" s="13"/>
      <c r="I94" s="13"/>
      <c r="J94" s="53"/>
      <c r="K94" s="139">
        <f t="shared" si="221"/>
        <v>0</v>
      </c>
      <c r="L94" s="139"/>
      <c r="M94" s="139"/>
      <c r="N94" s="139">
        <f t="shared" si="222"/>
        <v>0</v>
      </c>
      <c r="O94" s="139">
        <f t="shared" si="223"/>
        <v>0</v>
      </c>
      <c r="P94" s="139">
        <f t="shared" si="224"/>
        <v>0</v>
      </c>
      <c r="Q94" s="139"/>
      <c r="R94" s="139"/>
      <c r="S94" s="139"/>
      <c r="T94" s="139"/>
      <c r="U94" s="139"/>
      <c r="V94" s="139"/>
      <c r="W94" s="140">
        <f t="shared" si="225"/>
        <v>0</v>
      </c>
      <c r="X94" s="140">
        <f t="shared" si="226"/>
        <v>0</v>
      </c>
      <c r="Y94" s="140">
        <f t="shared" si="227"/>
        <v>0</v>
      </c>
      <c r="Z94" s="141">
        <f t="shared" si="228"/>
        <v>0</v>
      </c>
      <c r="AA94" s="141">
        <f t="shared" si="229"/>
        <v>0</v>
      </c>
      <c r="AB94" s="141">
        <f t="shared" si="230"/>
        <v>0</v>
      </c>
      <c r="AC94" s="141">
        <f t="shared" si="231"/>
        <v>0</v>
      </c>
      <c r="AD94" s="141">
        <f t="shared" si="232"/>
        <v>0</v>
      </c>
      <c r="AE94" s="141">
        <f t="shared" si="233"/>
        <v>0</v>
      </c>
      <c r="AF94" s="141">
        <f t="shared" si="234"/>
        <v>0</v>
      </c>
      <c r="AG94" s="93">
        <f t="shared" si="235"/>
        <v>1</v>
      </c>
      <c r="AH94" s="141">
        <f t="shared" si="236"/>
        <v>0</v>
      </c>
      <c r="AI94" s="141"/>
      <c r="AJ94" s="141"/>
      <c r="AK94" s="104"/>
    </row>
    <row r="95" spans="1:53" ht="33" customHeight="1">
      <c r="A95" s="111"/>
      <c r="B95" s="91">
        <f t="shared" si="185"/>
        <v>84</v>
      </c>
      <c r="C95" s="176"/>
      <c r="D95" s="99" t="s">
        <v>128</v>
      </c>
      <c r="E95" s="92">
        <v>2</v>
      </c>
      <c r="F95" s="47">
        <f t="shared" ref="F95:F96" si="237">IF((J95&lt;&gt;""),($I$2*E95),2)</f>
        <v>2</v>
      </c>
      <c r="G95" s="13"/>
      <c r="H95" s="13"/>
      <c r="I95" s="13"/>
      <c r="J95" s="53"/>
      <c r="K95" s="139"/>
      <c r="L95" s="139">
        <f>IF((G95&lt;&gt;""),($G$2*E95),IF((H95&lt;&gt;""),($H$2*E95),IF((I95&lt;&gt;""),($I$2*E95),0)))</f>
        <v>0</v>
      </c>
      <c r="M95" s="139"/>
      <c r="N95" s="139"/>
      <c r="O95" s="139"/>
      <c r="P95" s="139"/>
      <c r="Q95" s="139">
        <f>IF((G95&lt;&gt;""),($G$2*E95),0)</f>
        <v>0</v>
      </c>
      <c r="R95" s="139">
        <f>IF((H95&lt;&gt;""),($H$2*E95),IF((I95&lt;&gt;""),($I$2*E95),0))</f>
        <v>0</v>
      </c>
      <c r="S95" s="139">
        <f>IF((I95&lt;&gt;""),($I$2*E95),0)</f>
        <v>0</v>
      </c>
      <c r="T95" s="139"/>
      <c r="U95" s="139"/>
      <c r="V95" s="139"/>
      <c r="W95" s="140">
        <f t="shared" si="225"/>
        <v>0</v>
      </c>
      <c r="X95" s="140">
        <f t="shared" si="226"/>
        <v>0</v>
      </c>
      <c r="Y95" s="140">
        <f t="shared" si="227"/>
        <v>0</v>
      </c>
      <c r="Z95" s="141">
        <f t="shared" si="228"/>
        <v>0</v>
      </c>
      <c r="AA95" s="141">
        <f t="shared" si="229"/>
        <v>0</v>
      </c>
      <c r="AB95" s="141">
        <f t="shared" si="230"/>
        <v>0</v>
      </c>
      <c r="AC95" s="141">
        <f t="shared" si="231"/>
        <v>0</v>
      </c>
      <c r="AD95" s="141">
        <f t="shared" si="232"/>
        <v>0</v>
      </c>
      <c r="AE95" s="141">
        <f t="shared" si="233"/>
        <v>0</v>
      </c>
      <c r="AF95" s="141">
        <f t="shared" si="234"/>
        <v>0</v>
      </c>
      <c r="AG95" s="93">
        <f t="shared" si="235"/>
        <v>2</v>
      </c>
      <c r="AH95" s="141"/>
      <c r="AI95" s="141">
        <f>IF((F95=0),(E95*$J$2),0)</f>
        <v>0</v>
      </c>
      <c r="AJ95" s="141"/>
      <c r="AK95" s="104"/>
    </row>
    <row r="96" spans="1:53" ht="39" customHeight="1">
      <c r="A96" s="111"/>
      <c r="B96" s="91">
        <f t="shared" si="185"/>
        <v>85</v>
      </c>
      <c r="C96" s="176"/>
      <c r="D96" s="32" t="s">
        <v>129</v>
      </c>
      <c r="E96" s="92">
        <v>2</v>
      </c>
      <c r="F96" s="47">
        <f t="shared" si="237"/>
        <v>2</v>
      </c>
      <c r="G96" s="13"/>
      <c r="H96" s="13"/>
      <c r="I96" s="13"/>
      <c r="J96" s="53"/>
      <c r="K96" s="139"/>
      <c r="L96" s="139">
        <f>IF((G96&lt;&gt;""),($G$2*E96),IF((H96&lt;&gt;""),($H$2*E96),IF((I96&lt;&gt;""),($I$2*E96),0)))</f>
        <v>0</v>
      </c>
      <c r="M96" s="139"/>
      <c r="N96" s="139"/>
      <c r="O96" s="139"/>
      <c r="P96" s="139"/>
      <c r="Q96" s="139">
        <f>IF((G96&lt;&gt;""),($G$2*E96),0)</f>
        <v>0</v>
      </c>
      <c r="R96" s="139">
        <f>IF((H96&lt;&gt;""),($H$2*E96),IF((I96&lt;&gt;""),($I$2*E96),0))</f>
        <v>0</v>
      </c>
      <c r="S96" s="139">
        <f>IF((I96&lt;&gt;""),($I$2*E96),0)</f>
        <v>0</v>
      </c>
      <c r="T96" s="139"/>
      <c r="U96" s="139"/>
      <c r="V96" s="139"/>
      <c r="W96" s="140">
        <f t="shared" si="225"/>
        <v>0</v>
      </c>
      <c r="X96" s="140">
        <f t="shared" si="226"/>
        <v>0</v>
      </c>
      <c r="Y96" s="140">
        <f t="shared" si="227"/>
        <v>0</v>
      </c>
      <c r="Z96" s="141">
        <f t="shared" si="228"/>
        <v>0</v>
      </c>
      <c r="AA96" s="141">
        <f t="shared" si="229"/>
        <v>0</v>
      </c>
      <c r="AB96" s="141">
        <f t="shared" si="230"/>
        <v>0</v>
      </c>
      <c r="AC96" s="141">
        <f t="shared" si="231"/>
        <v>0</v>
      </c>
      <c r="AD96" s="141">
        <f t="shared" si="232"/>
        <v>0</v>
      </c>
      <c r="AE96" s="141">
        <f t="shared" si="233"/>
        <v>0</v>
      </c>
      <c r="AF96" s="141">
        <f t="shared" si="234"/>
        <v>0</v>
      </c>
      <c r="AG96" s="93">
        <f t="shared" si="235"/>
        <v>2</v>
      </c>
      <c r="AH96" s="141"/>
      <c r="AI96" s="141">
        <f>IF((F96=0),(E96*$J$2),0)</f>
        <v>0</v>
      </c>
      <c r="AJ96" s="141"/>
      <c r="AK96" s="104"/>
    </row>
    <row r="97" spans="1:53" ht="45" customHeight="1">
      <c r="A97" s="111"/>
      <c r="B97" s="91">
        <f t="shared" si="185"/>
        <v>86</v>
      </c>
      <c r="C97" s="179"/>
      <c r="D97" s="32" t="s">
        <v>130</v>
      </c>
      <c r="E97" s="92">
        <v>3</v>
      </c>
      <c r="F97" s="47">
        <f>IF((J97&lt;&gt;""),($I$2*E97),3)</f>
        <v>3</v>
      </c>
      <c r="G97" s="13"/>
      <c r="H97" s="13"/>
      <c r="I97" s="13"/>
      <c r="J97" s="53"/>
      <c r="K97" s="139"/>
      <c r="L97" s="139"/>
      <c r="M97" s="139">
        <f>IF((G97&lt;&gt;""),($G$2*E97),IF((H97&lt;&gt;""),($H$2*E97),IF((I97&lt;&gt;""),($I$2*E97),0)))</f>
        <v>0</v>
      </c>
      <c r="N97" s="139"/>
      <c r="O97" s="139"/>
      <c r="P97" s="139"/>
      <c r="Q97" s="139"/>
      <c r="R97" s="139"/>
      <c r="S97" s="139"/>
      <c r="T97" s="139">
        <f>IF((G97&lt;&gt;""),($G$2*E97),0)</f>
        <v>0</v>
      </c>
      <c r="U97" s="139">
        <f>IF((H97&lt;&gt;""),($H$2*E97),IF((I97&lt;&gt;""),($I$2*E97),0))</f>
        <v>0</v>
      </c>
      <c r="V97" s="139">
        <f>IF((I97&lt;&gt;""),($I$2*E97),0)</f>
        <v>0</v>
      </c>
      <c r="W97" s="140">
        <f t="shared" si="225"/>
        <v>0</v>
      </c>
      <c r="X97" s="140">
        <f t="shared" si="226"/>
        <v>0</v>
      </c>
      <c r="Y97" s="140">
        <f t="shared" si="227"/>
        <v>0</v>
      </c>
      <c r="Z97" s="141">
        <f t="shared" si="228"/>
        <v>0</v>
      </c>
      <c r="AA97" s="141">
        <f t="shared" si="229"/>
        <v>0</v>
      </c>
      <c r="AB97" s="141">
        <f t="shared" si="230"/>
        <v>0</v>
      </c>
      <c r="AC97" s="141">
        <f t="shared" si="231"/>
        <v>0</v>
      </c>
      <c r="AD97" s="141">
        <f t="shared" si="232"/>
        <v>0</v>
      </c>
      <c r="AE97" s="141">
        <f t="shared" si="233"/>
        <v>0</v>
      </c>
      <c r="AF97" s="141">
        <f t="shared" si="234"/>
        <v>0</v>
      </c>
      <c r="AG97" s="93">
        <f t="shared" si="235"/>
        <v>3</v>
      </c>
      <c r="AH97" s="141"/>
      <c r="AI97" s="141"/>
      <c r="AJ97" s="141">
        <f>IF((F97=0),(E97*$J$2),0)</f>
        <v>0</v>
      </c>
      <c r="AK97" s="104"/>
    </row>
    <row r="98" spans="1:53" s="60" customFormat="1" ht="77.25" customHeight="1">
      <c r="A98" s="110" t="str">
        <f t="shared" si="125"/>
        <v/>
      </c>
      <c r="B98" s="91">
        <f t="shared" si="185"/>
        <v>87</v>
      </c>
      <c r="C98" s="175" t="s">
        <v>122</v>
      </c>
      <c r="D98" s="32" t="s">
        <v>131</v>
      </c>
      <c r="E98" s="102">
        <v>1</v>
      </c>
      <c r="F98" s="47">
        <f t="shared" ref="F98" si="238">IF((J98&lt;&gt;""),($I$2*E98),1)</f>
        <v>1</v>
      </c>
      <c r="G98" s="29"/>
      <c r="H98" s="29"/>
      <c r="I98" s="29"/>
      <c r="J98" s="100"/>
      <c r="K98" s="139">
        <f t="shared" ref="K98:K99" si="239">IF((G98&lt;&gt;""),($G$2*E98),IF((H98&lt;&gt;""),($H$2*E98),IF((I98&lt;&gt;""),($I$2*E98),0)))</f>
        <v>0</v>
      </c>
      <c r="L98" s="139"/>
      <c r="M98" s="139"/>
      <c r="N98" s="139">
        <f t="shared" ref="N98:N99" si="240">IF((G98&lt;&gt;""),($G$2*E98),0)</f>
        <v>0</v>
      </c>
      <c r="O98" s="139">
        <f t="shared" ref="O98:O99" si="241">IF((H98&lt;&gt;""),($H$2*E98),IF((I98&lt;&gt;""),($I$2*E98),0))</f>
        <v>0</v>
      </c>
      <c r="P98" s="139">
        <f t="shared" ref="P98:P99" si="242">IF((I98&lt;&gt;""),($I$2*E98),0)</f>
        <v>0</v>
      </c>
      <c r="Q98" s="139"/>
      <c r="R98" s="139"/>
      <c r="S98" s="139"/>
      <c r="T98" s="139"/>
      <c r="U98" s="139"/>
      <c r="V98" s="139"/>
      <c r="W98" s="140">
        <f t="shared" ref="W98:W101" si="243">IF(E98=1,IF(G98&lt;&gt;"",1,0),0)</f>
        <v>0</v>
      </c>
      <c r="X98" s="140">
        <f t="shared" ref="X98:X101" si="244">IF(E98=1,IF(H98&lt;&gt;"",1,0),0)</f>
        <v>0</v>
      </c>
      <c r="Y98" s="140">
        <f t="shared" ref="Y98:Y101" si="245">IF(E98=1,IF(I98&lt;&gt;"",1,0),0)</f>
        <v>0</v>
      </c>
      <c r="Z98" s="141">
        <f t="shared" ref="Z98:Z101" si="246">IF(E98=2,IF(G98&lt;&gt;"",1,0),0)</f>
        <v>0</v>
      </c>
      <c r="AA98" s="141">
        <f t="shared" ref="AA98:AA101" si="247">IF(E98=2,IF(H98&lt;&gt;"",1,0),0)</f>
        <v>0</v>
      </c>
      <c r="AB98" s="141">
        <f t="shared" ref="AB98:AB101" si="248">IF(E98=2,IF(I98&lt;&gt;"",1,0),0)</f>
        <v>0</v>
      </c>
      <c r="AC98" s="141">
        <f t="shared" ref="AC98:AC101" si="249">IF(E98=3,IF(G98&lt;&gt;"",1,0),0)</f>
        <v>0</v>
      </c>
      <c r="AD98" s="141">
        <f t="shared" ref="AD98:AD101" si="250">IF(E98=3,IF(H98&lt;&gt;"",1,0),0)</f>
        <v>0</v>
      </c>
      <c r="AE98" s="141">
        <f t="shared" ref="AE98:AE101" si="251">IF(E98=3,IF(I98&lt;&gt;"",1,0),0)</f>
        <v>0</v>
      </c>
      <c r="AF98" s="141">
        <f t="shared" ref="AF98:AF101" si="252">IF((J98&lt;&gt;""),($G$2*1),0)</f>
        <v>0</v>
      </c>
      <c r="AG98" s="93">
        <f t="shared" si="167"/>
        <v>1</v>
      </c>
      <c r="AH98" s="141">
        <f t="shared" ref="AH98:AH99" si="253">IF((F98=0),(E98*$J$2),0)</f>
        <v>0</v>
      </c>
      <c r="AI98" s="141"/>
      <c r="AJ98" s="141"/>
      <c r="AK98" s="101"/>
      <c r="AL98" s="138"/>
      <c r="AM98" s="138"/>
      <c r="AN98" s="138"/>
      <c r="AO98" s="138"/>
      <c r="AP98" s="138"/>
      <c r="AQ98" s="138"/>
      <c r="AR98" s="138"/>
      <c r="AS98" s="138"/>
      <c r="AT98" s="138"/>
      <c r="AU98" s="138"/>
      <c r="AV98" s="138"/>
      <c r="AW98" s="138"/>
      <c r="AX98" s="138"/>
      <c r="AY98" s="138"/>
      <c r="AZ98" s="138"/>
      <c r="BA98" s="138"/>
    </row>
    <row r="99" spans="1:53" ht="41.25" customHeight="1">
      <c r="A99" s="110" t="str">
        <f t="shared" si="125"/>
        <v/>
      </c>
      <c r="B99" s="91">
        <f t="shared" si="185"/>
        <v>88</v>
      </c>
      <c r="C99" s="176"/>
      <c r="D99" s="32" t="s">
        <v>132</v>
      </c>
      <c r="E99" s="92">
        <v>1</v>
      </c>
      <c r="F99" s="47">
        <f>IF((J99&lt;&gt;""),($I$2*E99),1)</f>
        <v>1</v>
      </c>
      <c r="G99" s="13"/>
      <c r="H99" s="13"/>
      <c r="I99" s="13"/>
      <c r="J99" s="53"/>
      <c r="K99" s="139">
        <f t="shared" si="239"/>
        <v>0</v>
      </c>
      <c r="L99" s="139"/>
      <c r="M99" s="139"/>
      <c r="N99" s="139">
        <f t="shared" si="240"/>
        <v>0</v>
      </c>
      <c r="O99" s="139">
        <f t="shared" si="241"/>
        <v>0</v>
      </c>
      <c r="P99" s="139">
        <f t="shared" si="242"/>
        <v>0</v>
      </c>
      <c r="Q99" s="139"/>
      <c r="R99" s="139"/>
      <c r="S99" s="139"/>
      <c r="T99" s="139"/>
      <c r="U99" s="139"/>
      <c r="V99" s="139"/>
      <c r="W99" s="140">
        <f t="shared" si="243"/>
        <v>0</v>
      </c>
      <c r="X99" s="140">
        <f t="shared" si="244"/>
        <v>0</v>
      </c>
      <c r="Y99" s="140">
        <f t="shared" si="245"/>
        <v>0</v>
      </c>
      <c r="Z99" s="141">
        <f t="shared" si="246"/>
        <v>0</v>
      </c>
      <c r="AA99" s="141">
        <f t="shared" si="247"/>
        <v>0</v>
      </c>
      <c r="AB99" s="141">
        <f t="shared" si="248"/>
        <v>0</v>
      </c>
      <c r="AC99" s="141">
        <f t="shared" si="249"/>
        <v>0</v>
      </c>
      <c r="AD99" s="141">
        <f t="shared" si="250"/>
        <v>0</v>
      </c>
      <c r="AE99" s="141">
        <f t="shared" si="251"/>
        <v>0</v>
      </c>
      <c r="AF99" s="141">
        <f t="shared" si="252"/>
        <v>0</v>
      </c>
      <c r="AG99" s="93">
        <f t="shared" si="167"/>
        <v>1</v>
      </c>
      <c r="AH99" s="141">
        <f t="shared" si="253"/>
        <v>0</v>
      </c>
      <c r="AI99" s="141"/>
      <c r="AJ99" s="141"/>
      <c r="AK99" s="65"/>
    </row>
    <row r="100" spans="1:53" ht="39.75" customHeight="1">
      <c r="A100" s="110" t="str">
        <f t="shared" si="125"/>
        <v/>
      </c>
      <c r="B100" s="91">
        <f t="shared" si="185"/>
        <v>89</v>
      </c>
      <c r="C100" s="176"/>
      <c r="D100" s="32" t="s">
        <v>133</v>
      </c>
      <c r="E100" s="92">
        <v>2</v>
      </c>
      <c r="F100" s="47">
        <f>IF((J100&lt;&gt;""),($I$2*E100),2)</f>
        <v>2</v>
      </c>
      <c r="G100" s="13"/>
      <c r="H100" s="13"/>
      <c r="I100" s="13"/>
      <c r="J100" s="53"/>
      <c r="K100" s="139"/>
      <c r="L100" s="139">
        <f>IF((G100&lt;&gt;""),($G$2*E100),IF((H100&lt;&gt;""),($H$2*E100),IF((I100&lt;&gt;""),($I$2*E100),0)))</f>
        <v>0</v>
      </c>
      <c r="M100" s="139"/>
      <c r="N100" s="139"/>
      <c r="O100" s="139"/>
      <c r="P100" s="139"/>
      <c r="Q100" s="139">
        <f>IF((G100&lt;&gt;""),($G$2*E100),0)</f>
        <v>0</v>
      </c>
      <c r="R100" s="139">
        <f>IF((H100&lt;&gt;""),($H$2*E100),IF((I100&lt;&gt;""),($I$2*E100),0))</f>
        <v>0</v>
      </c>
      <c r="S100" s="139">
        <f>IF((I100&lt;&gt;""),($I$2*E100),0)</f>
        <v>0</v>
      </c>
      <c r="T100" s="139"/>
      <c r="U100" s="139"/>
      <c r="V100" s="139"/>
      <c r="W100" s="140">
        <f t="shared" si="243"/>
        <v>0</v>
      </c>
      <c r="X100" s="140">
        <f t="shared" si="244"/>
        <v>0</v>
      </c>
      <c r="Y100" s="140">
        <f t="shared" si="245"/>
        <v>0</v>
      </c>
      <c r="Z100" s="141">
        <f t="shared" si="246"/>
        <v>0</v>
      </c>
      <c r="AA100" s="141">
        <f t="shared" si="247"/>
        <v>0</v>
      </c>
      <c r="AB100" s="141">
        <f t="shared" si="248"/>
        <v>0</v>
      </c>
      <c r="AC100" s="141">
        <f t="shared" si="249"/>
        <v>0</v>
      </c>
      <c r="AD100" s="141">
        <f t="shared" si="250"/>
        <v>0</v>
      </c>
      <c r="AE100" s="141">
        <f t="shared" si="251"/>
        <v>0</v>
      </c>
      <c r="AF100" s="141">
        <f t="shared" si="252"/>
        <v>0</v>
      </c>
      <c r="AG100" s="93">
        <f t="shared" si="167"/>
        <v>2</v>
      </c>
      <c r="AH100" s="141"/>
      <c r="AI100" s="141">
        <f>IF((F100=0),(E100*$J$2),0)</f>
        <v>0</v>
      </c>
      <c r="AJ100" s="141"/>
      <c r="AK100" s="65"/>
    </row>
    <row r="101" spans="1:53" ht="30" customHeight="1">
      <c r="A101" s="110" t="str">
        <f t="shared" si="125"/>
        <v/>
      </c>
      <c r="B101" s="91">
        <f t="shared" si="185"/>
        <v>90</v>
      </c>
      <c r="C101" s="179"/>
      <c r="D101" s="32" t="s">
        <v>134</v>
      </c>
      <c r="E101" s="92">
        <v>3</v>
      </c>
      <c r="F101" s="47">
        <f>IF((J101&lt;&gt;""),($I$2*E101),3)</f>
        <v>3</v>
      </c>
      <c r="G101" s="13"/>
      <c r="H101" s="13"/>
      <c r="I101" s="13"/>
      <c r="J101" s="53"/>
      <c r="K101" s="139"/>
      <c r="L101" s="139"/>
      <c r="M101" s="139">
        <f>IF((G101&lt;&gt;""),($G$2*E101),IF((H101&lt;&gt;""),($H$2*E101),IF((I101&lt;&gt;""),($I$2*E101),0)))</f>
        <v>0</v>
      </c>
      <c r="N101" s="139"/>
      <c r="O101" s="139"/>
      <c r="P101" s="139"/>
      <c r="Q101" s="139"/>
      <c r="R101" s="139"/>
      <c r="S101" s="139"/>
      <c r="T101" s="139">
        <f>IF((G101&lt;&gt;""),($G$2*E101),0)</f>
        <v>0</v>
      </c>
      <c r="U101" s="139">
        <f>IF((H101&lt;&gt;""),($H$2*E101),IF((I101&lt;&gt;""),($I$2*E101),0))</f>
        <v>0</v>
      </c>
      <c r="V101" s="139">
        <f>IF((I101&lt;&gt;""),($I$2*E101),0)</f>
        <v>0</v>
      </c>
      <c r="W101" s="140">
        <f t="shared" si="243"/>
        <v>0</v>
      </c>
      <c r="X101" s="140">
        <f t="shared" si="244"/>
        <v>0</v>
      </c>
      <c r="Y101" s="140">
        <f t="shared" si="245"/>
        <v>0</v>
      </c>
      <c r="Z101" s="141">
        <f t="shared" si="246"/>
        <v>0</v>
      </c>
      <c r="AA101" s="141">
        <f t="shared" si="247"/>
        <v>0</v>
      </c>
      <c r="AB101" s="141">
        <f t="shared" si="248"/>
        <v>0</v>
      </c>
      <c r="AC101" s="141">
        <f t="shared" si="249"/>
        <v>0</v>
      </c>
      <c r="AD101" s="141">
        <f t="shared" si="250"/>
        <v>0</v>
      </c>
      <c r="AE101" s="141">
        <f t="shared" si="251"/>
        <v>0</v>
      </c>
      <c r="AF101" s="141">
        <f t="shared" si="252"/>
        <v>0</v>
      </c>
      <c r="AG101" s="93">
        <f t="shared" si="167"/>
        <v>3</v>
      </c>
      <c r="AH101" s="141"/>
      <c r="AI101" s="141"/>
      <c r="AJ101" s="141">
        <f>IF((F101=0),(E101*$J$2),0)</f>
        <v>0</v>
      </c>
      <c r="AK101" s="65"/>
    </row>
    <row r="102" spans="1:53" ht="21" customHeight="1">
      <c r="A102" s="14"/>
      <c r="B102" s="15"/>
      <c r="C102" s="16"/>
      <c r="D102" s="200" t="s">
        <v>135</v>
      </c>
      <c r="E102" s="200"/>
      <c r="F102" s="51"/>
      <c r="G102" s="61">
        <f>COUNTA(G10:G23,G25:G88,G90:G101)</f>
        <v>0</v>
      </c>
      <c r="H102" s="61">
        <f>COUNTA(H10:H23,H25:H88,H90:H101)</f>
        <v>0</v>
      </c>
      <c r="I102" s="61">
        <f>COUNTA(I10:I23,I25:I88,I90:I101)</f>
        <v>0</v>
      </c>
      <c r="J102" s="62">
        <f>COUNTA(J10:J101)</f>
        <v>0</v>
      </c>
      <c r="K102" s="66">
        <f t="shared" ref="K102:AJ102" si="254">SUM(K10:K101)</f>
        <v>0</v>
      </c>
      <c r="L102" s="66">
        <f t="shared" si="254"/>
        <v>0</v>
      </c>
      <c r="M102" s="66">
        <f t="shared" si="254"/>
        <v>0</v>
      </c>
      <c r="N102" s="67">
        <f t="shared" si="254"/>
        <v>0</v>
      </c>
      <c r="O102" s="67">
        <f t="shared" si="254"/>
        <v>0</v>
      </c>
      <c r="P102" s="67">
        <f t="shared" si="254"/>
        <v>0</v>
      </c>
      <c r="Q102" s="67">
        <f t="shared" si="254"/>
        <v>0</v>
      </c>
      <c r="R102" s="67">
        <f t="shared" si="254"/>
        <v>0</v>
      </c>
      <c r="S102" s="67">
        <f t="shared" si="254"/>
        <v>0</v>
      </c>
      <c r="T102" s="67">
        <f t="shared" si="254"/>
        <v>0</v>
      </c>
      <c r="U102" s="67">
        <f t="shared" si="254"/>
        <v>0</v>
      </c>
      <c r="V102" s="67">
        <f t="shared" si="254"/>
        <v>0</v>
      </c>
      <c r="W102" s="68">
        <f t="shared" si="254"/>
        <v>0</v>
      </c>
      <c r="X102" s="68">
        <f t="shared" si="254"/>
        <v>0</v>
      </c>
      <c r="Y102" s="68">
        <f t="shared" si="254"/>
        <v>0</v>
      </c>
      <c r="Z102" s="68">
        <f t="shared" si="254"/>
        <v>0</v>
      </c>
      <c r="AA102" s="68">
        <f t="shared" si="254"/>
        <v>0</v>
      </c>
      <c r="AB102" s="68">
        <f t="shared" si="254"/>
        <v>0</v>
      </c>
      <c r="AC102" s="68">
        <f t="shared" si="254"/>
        <v>0</v>
      </c>
      <c r="AD102" s="68">
        <f t="shared" si="254"/>
        <v>0</v>
      </c>
      <c r="AE102" s="68">
        <f t="shared" si="254"/>
        <v>0</v>
      </c>
      <c r="AF102" s="68">
        <f t="shared" si="254"/>
        <v>0</v>
      </c>
      <c r="AG102" s="78">
        <f t="shared" si="254"/>
        <v>144</v>
      </c>
      <c r="AH102" s="71">
        <f t="shared" si="254"/>
        <v>0</v>
      </c>
      <c r="AI102" s="71">
        <f t="shared" si="254"/>
        <v>0</v>
      </c>
      <c r="AJ102" s="71">
        <f t="shared" si="254"/>
        <v>0</v>
      </c>
    </row>
    <row r="103" spans="1:53" ht="32.25" customHeight="1">
      <c r="A103" s="14"/>
      <c r="B103" s="15"/>
      <c r="C103" s="16"/>
      <c r="D103" s="201" t="s">
        <v>136</v>
      </c>
      <c r="E103" s="202"/>
      <c r="F103" s="63"/>
      <c r="G103" s="203">
        <f>SUM(G102:J102)</f>
        <v>0</v>
      </c>
      <c r="H103" s="203"/>
      <c r="I103" s="203"/>
      <c r="J103" s="203"/>
      <c r="K103" s="66"/>
    </row>
    <row r="104" spans="1:53" ht="21.75" customHeight="1">
      <c r="A104" s="14"/>
      <c r="B104" s="15"/>
      <c r="C104" s="57"/>
      <c r="D104" s="58"/>
      <c r="E104" s="58"/>
      <c r="F104" s="49"/>
      <c r="G104" s="59"/>
      <c r="H104" s="59"/>
      <c r="I104" s="59"/>
      <c r="J104" s="59"/>
      <c r="K104" s="66"/>
    </row>
    <row r="105" spans="1:53" ht="27.75" customHeight="1">
      <c r="A105" s="14"/>
      <c r="B105" s="15"/>
      <c r="C105" s="57"/>
      <c r="D105" s="58"/>
      <c r="E105" s="58"/>
      <c r="F105" s="49"/>
      <c r="G105" s="59"/>
      <c r="H105" s="59"/>
      <c r="I105" s="59"/>
      <c r="J105" s="59"/>
      <c r="K105" s="66"/>
    </row>
    <row r="106" spans="1:53" ht="27.75" customHeight="1">
      <c r="A106" s="14"/>
      <c r="B106" s="15"/>
      <c r="C106" s="57"/>
      <c r="D106" s="58"/>
      <c r="E106" s="58"/>
      <c r="F106" s="49"/>
      <c r="G106" s="59"/>
      <c r="H106" s="59"/>
      <c r="I106" s="59"/>
      <c r="J106" s="59"/>
      <c r="K106" s="66"/>
    </row>
    <row r="107" spans="1:53" ht="27.75" customHeight="1">
      <c r="A107" s="14"/>
      <c r="B107" s="15"/>
      <c r="C107" s="57"/>
      <c r="D107" s="58"/>
      <c r="E107" s="58"/>
      <c r="F107" s="49"/>
      <c r="G107" s="59"/>
      <c r="H107" s="59"/>
      <c r="I107" s="59"/>
      <c r="J107" s="59"/>
      <c r="K107" s="66"/>
    </row>
    <row r="108" spans="1:53" ht="27.75" customHeight="1">
      <c r="A108" s="14"/>
      <c r="B108" s="15"/>
      <c r="C108" s="16"/>
      <c r="D108" s="185" t="s">
        <v>137</v>
      </c>
      <c r="E108" s="186"/>
      <c r="F108" s="107"/>
      <c r="G108" s="185" t="s">
        <v>138</v>
      </c>
      <c r="H108" s="187"/>
      <c r="I108" s="187"/>
      <c r="J108" s="186"/>
      <c r="K108" s="66"/>
      <c r="AK108" s="56"/>
    </row>
    <row r="109" spans="1:53" ht="27.75" customHeight="1">
      <c r="A109" s="14"/>
      <c r="B109" s="31"/>
      <c r="C109" s="108" t="s">
        <v>139</v>
      </c>
      <c r="D109" s="181">
        <f>AG102</f>
        <v>144</v>
      </c>
      <c r="E109" s="182"/>
      <c r="F109" s="183"/>
      <c r="G109" s="184">
        <f>SUM(K102:M102)</f>
        <v>0</v>
      </c>
      <c r="H109" s="184"/>
      <c r="I109" s="184"/>
      <c r="J109" s="184"/>
      <c r="K109" s="66"/>
      <c r="AK109" s="56"/>
    </row>
    <row r="110" spans="1:53" ht="27.75" customHeight="1">
      <c r="A110" s="14"/>
      <c r="B110" s="189"/>
      <c r="C110" s="109" t="s">
        <v>2</v>
      </c>
      <c r="D110" s="190">
        <f>SUM(F10:F23,F25,F31:F32,F39:F40,F44:F46,F50:F52,F54:F56,F58,F61:F66,F74:F77,F79,F83:F84,F90:F94,F98:F99)</f>
        <v>49</v>
      </c>
      <c r="E110" s="191"/>
      <c r="F110" s="183"/>
      <c r="G110" s="192">
        <f>K102</f>
        <v>0</v>
      </c>
      <c r="H110" s="192"/>
      <c r="I110" s="192"/>
      <c r="J110" s="192"/>
      <c r="K110" s="66"/>
      <c r="AK110" s="56"/>
    </row>
    <row r="111" spans="1:53" ht="27.75" customHeight="1">
      <c r="A111" s="14"/>
      <c r="B111" s="189"/>
      <c r="C111" s="109" t="s">
        <v>3</v>
      </c>
      <c r="D111" s="193">
        <f>SUM(F53,F26:F29,F33:F35,F41:F42,F47:F48,F59,F67:F71,F78,F80:F82,F85:F87,F95:F96,F100)</f>
        <v>56</v>
      </c>
      <c r="E111" s="194"/>
      <c r="F111" s="183"/>
      <c r="G111" s="192">
        <f>L102</f>
        <v>0</v>
      </c>
      <c r="H111" s="192"/>
      <c r="I111" s="192"/>
      <c r="J111" s="192"/>
      <c r="K111" s="66"/>
    </row>
    <row r="112" spans="1:53" ht="27.75" customHeight="1">
      <c r="A112" s="14"/>
      <c r="B112" s="189"/>
      <c r="C112" s="109" t="s">
        <v>4</v>
      </c>
      <c r="D112" s="193">
        <f>SUM(F30,F36:F38,F43,F49,F57,F60,F72:F73,F88,F97,F101)</f>
        <v>39</v>
      </c>
      <c r="E112" s="194"/>
      <c r="F112" s="183"/>
      <c r="G112" s="192">
        <f>M102</f>
        <v>0</v>
      </c>
      <c r="H112" s="192"/>
      <c r="I112" s="192"/>
      <c r="J112" s="192"/>
      <c r="K112" s="66"/>
    </row>
    <row r="113" spans="1:37" ht="27.75" customHeight="1">
      <c r="A113" s="14"/>
      <c r="B113" s="17"/>
      <c r="C113" s="18"/>
      <c r="D113" s="19"/>
      <c r="E113" s="25"/>
      <c r="F113" s="48"/>
      <c r="G113" s="19"/>
      <c r="H113" s="19"/>
      <c r="I113" s="19"/>
      <c r="J113" s="19"/>
      <c r="K113" s="66"/>
    </row>
    <row r="114" spans="1:37" ht="42.75" customHeight="1">
      <c r="A114" s="14"/>
      <c r="B114" s="17"/>
      <c r="C114" s="112" t="s">
        <v>140</v>
      </c>
      <c r="D114" s="180">
        <f>(G109/AG102)</f>
        <v>0</v>
      </c>
      <c r="E114" s="180"/>
      <c r="F114" s="180"/>
      <c r="G114" s="180"/>
      <c r="H114" s="180"/>
      <c r="I114" s="180"/>
      <c r="J114" s="180"/>
      <c r="K114" s="66"/>
    </row>
    <row r="115" spans="1:37" ht="27.75" customHeight="1">
      <c r="A115" s="14"/>
      <c r="B115" s="27"/>
      <c r="C115" s="27"/>
      <c r="D115" s="27"/>
      <c r="E115" s="27"/>
      <c r="F115" s="50"/>
      <c r="G115" s="27"/>
      <c r="H115" s="27"/>
      <c r="I115" s="27"/>
      <c r="J115" s="27"/>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K115"/>
    </row>
    <row r="116" spans="1:37" ht="27.75" customHeight="1">
      <c r="A116" s="14"/>
      <c r="B116" s="20"/>
      <c r="C116" s="21"/>
      <c r="D116" s="22"/>
      <c r="E116" s="26"/>
      <c r="F116" s="49"/>
      <c r="G116" s="20"/>
      <c r="H116" s="20"/>
      <c r="I116" s="20"/>
      <c r="J116" s="20"/>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K116"/>
    </row>
    <row r="117" spans="1:37" ht="27.75" customHeight="1">
      <c r="A117" s="14"/>
      <c r="B117" s="20"/>
      <c r="C117" s="21"/>
      <c r="D117" s="21"/>
      <c r="E117" s="26"/>
      <c r="F117" s="49"/>
      <c r="G117" s="20"/>
      <c r="H117" s="20"/>
      <c r="I117" s="20"/>
      <c r="J117" s="20"/>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K117"/>
    </row>
    <row r="118" spans="1:37" ht="27.75" customHeight="1">
      <c r="A118" s="14"/>
      <c r="B118" s="20"/>
      <c r="C118" s="169"/>
      <c r="D118" s="169"/>
      <c r="E118" s="169"/>
      <c r="F118" s="169"/>
      <c r="G118" s="169"/>
      <c r="H118" s="20"/>
      <c r="I118" s="20"/>
      <c r="J118" s="20"/>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K118"/>
    </row>
    <row r="119" spans="1:37" ht="27.75" customHeight="1">
      <c r="A119" s="14"/>
      <c r="B119" s="20"/>
      <c r="C119" s="169"/>
      <c r="D119" s="169"/>
      <c r="E119" s="169"/>
      <c r="F119" s="169"/>
      <c r="G119" s="169"/>
      <c r="H119" s="20"/>
      <c r="I119" s="20"/>
      <c r="J119" s="20"/>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K119"/>
    </row>
    <row r="120" spans="1:37" ht="27.75" customHeight="1">
      <c r="A120" s="14"/>
      <c r="B120" s="20"/>
      <c r="C120" s="21"/>
      <c r="D120" s="22"/>
      <c r="E120" s="26"/>
      <c r="F120" s="49"/>
      <c r="G120" s="20"/>
      <c r="H120" s="20"/>
      <c r="I120" s="20"/>
      <c r="J120" s="20"/>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K120"/>
    </row>
    <row r="121" spans="1:37" ht="27.75" customHeight="1">
      <c r="A121" s="14"/>
      <c r="B121" s="20"/>
      <c r="C121" s="21"/>
      <c r="D121" s="22"/>
      <c r="E121" s="26"/>
      <c r="F121" s="49"/>
      <c r="G121" s="20"/>
      <c r="H121" s="20"/>
      <c r="I121" s="20"/>
      <c r="J121" s="20"/>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K121"/>
    </row>
    <row r="122" spans="1:37" ht="27.75" customHeight="1">
      <c r="A122" s="14"/>
      <c r="B122" s="20"/>
      <c r="C122" s="21"/>
      <c r="D122" s="22"/>
      <c r="E122" s="26"/>
      <c r="F122" s="49"/>
      <c r="G122" s="20"/>
      <c r="H122" s="20"/>
      <c r="I122" s="20"/>
      <c r="J122" s="20"/>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K122"/>
    </row>
    <row r="123" spans="1:37" ht="27.75" customHeight="1">
      <c r="A123" s="14"/>
      <c r="B123" s="20"/>
      <c r="C123" s="21"/>
      <c r="D123" s="22"/>
      <c r="E123" s="26"/>
      <c r="F123" s="49"/>
      <c r="G123" s="20"/>
      <c r="H123" s="20"/>
      <c r="I123" s="20"/>
      <c r="J123" s="20"/>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K123"/>
    </row>
    <row r="124" spans="1:37" ht="27.75" customHeight="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K124"/>
    </row>
    <row r="125" spans="1:37" ht="27.75" customHeight="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K125"/>
    </row>
    <row r="126" spans="1:37" ht="27.75" customHeight="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K126"/>
    </row>
    <row r="127" spans="1:37" ht="27.75" customHeight="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K127"/>
    </row>
    <row r="128" spans="1:37" ht="27.75" customHeight="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K128"/>
    </row>
    <row r="129" spans="11:37" ht="27.75" customHeight="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K129"/>
    </row>
    <row r="130" spans="11:37" ht="27.75" customHeight="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K130"/>
    </row>
    <row r="131" spans="11:37" ht="27.75" customHeight="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K131"/>
    </row>
    <row r="132" spans="11:37" ht="27.75" customHeight="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K132"/>
    </row>
    <row r="133" spans="11:37" ht="27.75" customHeight="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K133"/>
    </row>
    <row r="134" spans="11:37" ht="27.75" customHeight="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K134"/>
    </row>
    <row r="135" spans="11:37" ht="27.75" customHeight="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K135"/>
    </row>
    <row r="136" spans="11:37" ht="27.75" customHeight="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K136"/>
    </row>
    <row r="137" spans="11:37" ht="27.75" customHeight="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K137"/>
    </row>
    <row r="138" spans="11:37" ht="27.75" customHeight="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K138"/>
    </row>
    <row r="139" spans="11:37" ht="27.75" customHeight="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K139"/>
    </row>
    <row r="140" spans="11:37" ht="27.75" customHeight="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K140"/>
    </row>
    <row r="141" spans="11:37" ht="27.75" customHeight="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K141"/>
    </row>
    <row r="142" spans="11:37" ht="27.75" customHeight="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K142"/>
    </row>
    <row r="143" spans="11:37" ht="27.75" customHeight="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K143"/>
    </row>
    <row r="144" spans="11:37" ht="27.75" customHeight="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K144"/>
    </row>
    <row r="145" spans="11:37" ht="27.75" customHeight="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K145"/>
    </row>
    <row r="146" spans="11:37" ht="27.75" customHeight="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K146"/>
    </row>
    <row r="147" spans="11:37" ht="27.75" customHeight="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K147"/>
    </row>
    <row r="148" spans="11:37" ht="27.75" customHeight="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K148"/>
    </row>
    <row r="149" spans="11:37" ht="27.75" customHeight="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K149"/>
    </row>
    <row r="150" spans="11:37" ht="27.75" customHeight="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K150"/>
    </row>
    <row r="151" spans="11:37" ht="27.75" customHeight="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K151"/>
    </row>
    <row r="152" spans="11:37" ht="27.75" customHeight="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K152"/>
    </row>
    <row r="153" spans="11:37" ht="27.75" customHeight="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K153"/>
    </row>
    <row r="154" spans="11:37" ht="27.75" customHeight="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K154"/>
    </row>
    <row r="155" spans="11:37" ht="27.75" customHeight="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K155"/>
    </row>
    <row r="156" spans="11:37" ht="27.75" customHeight="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K156"/>
    </row>
    <row r="157" spans="11:37" ht="27.75" customHeight="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K157"/>
    </row>
    <row r="158" spans="11:37" ht="27.75" customHeight="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K158"/>
    </row>
    <row r="159" spans="11:37" ht="27.75" customHeight="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K159"/>
    </row>
    <row r="160" spans="11:37" ht="27.75" customHeight="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K160"/>
    </row>
    <row r="161" spans="11:37" ht="27.75" customHeight="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K161"/>
    </row>
    <row r="162" spans="11:37" ht="27.75" customHeight="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K162"/>
    </row>
    <row r="163" spans="11:37" ht="27.75" customHeight="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K163"/>
    </row>
    <row r="164" spans="11:37" ht="27.75" customHeight="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K164"/>
    </row>
    <row r="165" spans="11:37" ht="27.75" customHeight="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K165"/>
    </row>
    <row r="166" spans="11:37" ht="27.75" customHeight="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K166"/>
    </row>
    <row r="167" spans="11:37" ht="27.75" customHeight="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K167"/>
    </row>
    <row r="168" spans="11:37" ht="27.75" customHeight="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K168"/>
    </row>
    <row r="169" spans="11:37" ht="27.75" customHeight="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K169"/>
    </row>
    <row r="170" spans="11:37" ht="27.75" customHeight="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K170"/>
    </row>
    <row r="171" spans="11:37" ht="27.75" customHeight="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K171"/>
    </row>
    <row r="172" spans="11:37" ht="27.75" customHeight="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K172"/>
    </row>
    <row r="173" spans="11:37" ht="27.75" customHeight="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K173"/>
    </row>
    <row r="174" spans="11:37" ht="27.75" customHeight="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K174"/>
    </row>
    <row r="175" spans="11:37" ht="27.75" customHeight="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K175"/>
    </row>
    <row r="176" spans="11:37" ht="27.75" customHeight="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K176"/>
    </row>
    <row r="177" spans="1:37" ht="27.75" customHeight="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K177"/>
    </row>
    <row r="178" spans="1:37" ht="27.75" customHeight="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K178"/>
    </row>
    <row r="179" spans="1:37" ht="27.75" customHeight="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K179"/>
    </row>
    <row r="180" spans="1:37" ht="27.75" customHeight="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K180"/>
    </row>
    <row r="181" spans="1:37" ht="27.75" customHeight="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K181"/>
    </row>
    <row r="182" spans="1:37" ht="27.75" customHeight="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K182"/>
    </row>
    <row r="183" spans="1:37" ht="27.75" customHeight="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K183"/>
    </row>
    <row r="184" spans="1:37" ht="27.75" customHeight="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K184"/>
    </row>
    <row r="185" spans="1:37" ht="27.75" customHeight="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K185"/>
    </row>
    <row r="186" spans="1:37" ht="27.75" customHeight="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K186"/>
    </row>
    <row r="187" spans="1:37" ht="27.75" customHeight="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K187"/>
    </row>
    <row r="188" spans="1:37" ht="27.75" customHeight="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K188"/>
    </row>
    <row r="189" spans="1:37" ht="27.75" customHeight="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K189"/>
    </row>
    <row r="190" spans="1:37" ht="27.75" customHeight="1">
      <c r="A190"/>
      <c r="B190"/>
      <c r="C190"/>
      <c r="D190"/>
      <c r="E190"/>
      <c r="F190"/>
      <c r="G190"/>
      <c r="H190"/>
      <c r="I190"/>
      <c r="J190"/>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K190"/>
    </row>
    <row r="191" spans="1:37" ht="27.75" customHeight="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K191"/>
    </row>
    <row r="192" spans="1:37" ht="27.75" customHeight="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K192"/>
    </row>
    <row r="193" spans="11:37" ht="27.75" customHeight="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K193"/>
    </row>
  </sheetData>
  <sheetProtection selectLockedCells="1"/>
  <mergeCells count="50">
    <mergeCell ref="W3:AE3"/>
    <mergeCell ref="K9:M9"/>
    <mergeCell ref="N9:P9"/>
    <mergeCell ref="Q9:S9"/>
    <mergeCell ref="T9:V9"/>
    <mergeCell ref="W9:Y9"/>
    <mergeCell ref="Z9:AB9"/>
    <mergeCell ref="AC9:AE9"/>
    <mergeCell ref="D102:E102"/>
    <mergeCell ref="D103:E103"/>
    <mergeCell ref="G103:J103"/>
    <mergeCell ref="C98:C101"/>
    <mergeCell ref="C89:D89"/>
    <mergeCell ref="C83:C88"/>
    <mergeCell ref="C79:C82"/>
    <mergeCell ref="C1:K1"/>
    <mergeCell ref="G3:J6"/>
    <mergeCell ref="N3:V3"/>
    <mergeCell ref="C12:C13"/>
    <mergeCell ref="C10:C11"/>
    <mergeCell ref="C17:C23"/>
    <mergeCell ref="C44:C49"/>
    <mergeCell ref="C50:C53"/>
    <mergeCell ref="C54:C57"/>
    <mergeCell ref="C58:C60"/>
    <mergeCell ref="C61:C73"/>
    <mergeCell ref="C74:C75"/>
    <mergeCell ref="B110:B112"/>
    <mergeCell ref="D110:E110"/>
    <mergeCell ref="G110:J110"/>
    <mergeCell ref="D111:E111"/>
    <mergeCell ref="G111:J111"/>
    <mergeCell ref="D112:E112"/>
    <mergeCell ref="G112:J112"/>
    <mergeCell ref="C118:G119"/>
    <mergeCell ref="C2:D2"/>
    <mergeCell ref="C9:D9"/>
    <mergeCell ref="C24:D24"/>
    <mergeCell ref="C25:C30"/>
    <mergeCell ref="C31:C38"/>
    <mergeCell ref="C39:C43"/>
    <mergeCell ref="D114:J114"/>
    <mergeCell ref="D109:E109"/>
    <mergeCell ref="F109:F112"/>
    <mergeCell ref="G109:J109"/>
    <mergeCell ref="D108:E108"/>
    <mergeCell ref="G108:J108"/>
    <mergeCell ref="C90:C97"/>
    <mergeCell ref="C76:C78"/>
    <mergeCell ref="C15:C16"/>
  </mergeCells>
  <pageMargins left="0.25" right="0.25" top="0.75" bottom="0.75" header="0.3" footer="0.3"/>
  <pageSetup paperSize="9" scale="2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6F153-100C-4EE5-ABA8-495906D5C40C}">
  <sheetPr>
    <pageSetUpPr fitToPage="1"/>
  </sheetPr>
  <dimension ref="A1:BA193"/>
  <sheetViews>
    <sheetView showGridLines="0" zoomScale="90" zoomScaleNormal="90" workbookViewId="0">
      <selection activeCell="AK11" sqref="AK11"/>
    </sheetView>
  </sheetViews>
  <sheetFormatPr defaultColWidth="8.7109375" defaultRowHeight="27.75" customHeight="1"/>
  <cols>
    <col min="1" max="1" width="10.7109375" style="12" customWidth="1"/>
    <col min="2" max="2" width="4.28515625" style="2" customWidth="1"/>
    <col min="3" max="3" width="29.7109375" style="3" customWidth="1"/>
    <col min="4" max="4" width="88" style="4" customWidth="1"/>
    <col min="5" max="5" width="2.28515625" style="23" bestFit="1" customWidth="1"/>
    <col min="6" max="6" width="4.5703125" style="44" hidden="1" customWidth="1"/>
    <col min="7" max="7" width="10.5703125" style="2" customWidth="1"/>
    <col min="8" max="8" width="10.28515625" style="2" customWidth="1"/>
    <col min="9" max="9" width="7.7109375" style="2" customWidth="1"/>
    <col min="10" max="10" width="12.42578125" style="2" customWidth="1"/>
    <col min="11" max="22" width="3.28515625" style="67" hidden="1" customWidth="1"/>
    <col min="23" max="24" width="1.85546875" style="68" hidden="1" customWidth="1"/>
    <col min="25" max="31" width="1.85546875" style="69" hidden="1" customWidth="1"/>
    <col min="32" max="32" width="4.28515625" style="69" hidden="1" customWidth="1"/>
    <col min="33" max="33" width="6.7109375" style="70" hidden="1" customWidth="1"/>
    <col min="34" max="35" width="6.42578125" style="71" hidden="1" customWidth="1"/>
    <col min="36" max="36" width="0.85546875" style="71" hidden="1" customWidth="1"/>
    <col min="37" max="37" width="57.85546875" style="54" customWidth="1"/>
    <col min="38" max="39" width="8.7109375" style="133"/>
    <col min="40" max="40" width="26.28515625" style="133" customWidth="1"/>
    <col min="41" max="53" width="8.7109375" style="133"/>
  </cols>
  <sheetData>
    <row r="1" spans="1:53" s="35" customFormat="1" ht="51" customHeight="1">
      <c r="A1" s="12"/>
      <c r="B1" s="72"/>
      <c r="C1" s="195" t="s">
        <v>21</v>
      </c>
      <c r="D1" s="196"/>
      <c r="E1" s="196"/>
      <c r="F1" s="196"/>
      <c r="G1" s="196"/>
      <c r="H1" s="196"/>
      <c r="I1" s="196"/>
      <c r="J1" s="196"/>
      <c r="K1" s="196"/>
      <c r="L1" s="67"/>
      <c r="M1" s="67"/>
      <c r="N1" s="67"/>
      <c r="O1" s="67"/>
      <c r="P1" s="67"/>
      <c r="Q1" s="67"/>
      <c r="R1" s="67"/>
      <c r="S1" s="67"/>
      <c r="T1" s="67"/>
      <c r="U1" s="67"/>
      <c r="V1" s="67"/>
      <c r="W1" s="68"/>
      <c r="X1" s="68"/>
      <c r="Y1" s="69"/>
      <c r="Z1" s="69"/>
      <c r="AA1" s="69"/>
      <c r="AB1" s="69"/>
      <c r="AC1" s="69"/>
      <c r="AD1" s="69"/>
      <c r="AE1" s="69"/>
      <c r="AF1" s="69"/>
      <c r="AG1" s="70"/>
      <c r="AH1" s="71"/>
      <c r="AI1" s="71"/>
      <c r="AJ1" s="71"/>
      <c r="AK1" s="54"/>
      <c r="AL1" s="133"/>
      <c r="AM1" s="133"/>
      <c r="AN1" s="133"/>
      <c r="AO1" s="133"/>
      <c r="AP1" s="133"/>
      <c r="AQ1" s="133"/>
      <c r="AR1" s="133"/>
      <c r="AS1" s="133"/>
      <c r="AT1" s="133"/>
      <c r="AU1" s="133"/>
      <c r="AV1" s="133"/>
      <c r="AW1" s="133"/>
      <c r="AX1" s="133"/>
      <c r="AY1" s="133"/>
      <c r="AZ1" s="133"/>
      <c r="BA1" s="133"/>
    </row>
    <row r="2" spans="1:53" s="35" customFormat="1" ht="51" customHeight="1">
      <c r="A2" s="12"/>
      <c r="B2" s="72"/>
      <c r="C2" s="170" t="s">
        <v>20</v>
      </c>
      <c r="D2" s="170"/>
      <c r="E2" s="142"/>
      <c r="F2" s="142"/>
      <c r="G2" s="105">
        <v>1</v>
      </c>
      <c r="H2" s="106">
        <v>0.5</v>
      </c>
      <c r="I2" s="105">
        <v>0</v>
      </c>
      <c r="J2" s="105">
        <v>-1</v>
      </c>
      <c r="K2" s="142"/>
      <c r="L2" s="67"/>
      <c r="M2" s="67"/>
      <c r="N2" s="67"/>
      <c r="O2" s="67"/>
      <c r="P2" s="67"/>
      <c r="Q2" s="67"/>
      <c r="R2" s="67"/>
      <c r="S2" s="67"/>
      <c r="T2" s="67"/>
      <c r="U2" s="67"/>
      <c r="V2" s="67"/>
      <c r="W2" s="68"/>
      <c r="X2" s="68"/>
      <c r="Y2" s="69"/>
      <c r="Z2" s="69"/>
      <c r="AA2" s="69"/>
      <c r="AB2" s="69"/>
      <c r="AC2" s="69"/>
      <c r="AD2" s="69"/>
      <c r="AE2" s="69"/>
      <c r="AF2" s="69"/>
      <c r="AG2" s="70"/>
      <c r="AH2" s="71"/>
      <c r="AI2" s="71"/>
      <c r="AJ2" s="71"/>
      <c r="AK2" s="54"/>
      <c r="AL2" s="133"/>
      <c r="AM2" s="133"/>
      <c r="AN2" s="133"/>
      <c r="AO2" s="133"/>
      <c r="AP2" s="133"/>
      <c r="AQ2" s="133"/>
      <c r="AR2" s="133"/>
      <c r="AS2" s="133"/>
      <c r="AT2" s="133"/>
      <c r="AU2" s="133"/>
      <c r="AV2" s="133"/>
      <c r="AW2" s="133"/>
      <c r="AX2" s="133"/>
      <c r="AY2" s="133"/>
      <c r="AZ2" s="133"/>
      <c r="BA2" s="133"/>
    </row>
    <row r="3" spans="1:53" s="35" customFormat="1" ht="33.6" customHeight="1">
      <c r="A3" s="12"/>
      <c r="B3" s="12"/>
      <c r="E3" s="38"/>
      <c r="F3" s="43"/>
      <c r="G3" s="197" t="s">
        <v>24</v>
      </c>
      <c r="H3" s="198"/>
      <c r="I3" s="198"/>
      <c r="J3" s="198"/>
      <c r="K3" s="73"/>
      <c r="L3" s="67"/>
      <c r="M3" s="67"/>
      <c r="N3" s="199" t="s">
        <v>1</v>
      </c>
      <c r="O3" s="199"/>
      <c r="P3" s="199"/>
      <c r="Q3" s="199"/>
      <c r="R3" s="199"/>
      <c r="S3" s="199"/>
      <c r="T3" s="199"/>
      <c r="U3" s="199"/>
      <c r="V3" s="199"/>
      <c r="W3" s="205" t="s">
        <v>5</v>
      </c>
      <c r="X3" s="205"/>
      <c r="Y3" s="205"/>
      <c r="Z3" s="205"/>
      <c r="AA3" s="205"/>
      <c r="AB3" s="205"/>
      <c r="AC3" s="205"/>
      <c r="AD3" s="205"/>
      <c r="AE3" s="205"/>
      <c r="AF3" s="80"/>
      <c r="AG3" s="70"/>
      <c r="AH3" s="71"/>
      <c r="AI3" s="71"/>
      <c r="AJ3" s="71"/>
      <c r="AK3" s="54"/>
      <c r="AL3" s="133"/>
      <c r="AM3" s="133"/>
      <c r="AN3" s="133"/>
      <c r="AO3" s="133"/>
      <c r="AP3" s="133"/>
      <c r="AQ3" s="133"/>
      <c r="AR3" s="133"/>
      <c r="AS3" s="133"/>
      <c r="AT3" s="133"/>
      <c r="AU3" s="133"/>
      <c r="AV3" s="133"/>
      <c r="AW3" s="133"/>
      <c r="AX3" s="133"/>
      <c r="AY3" s="133"/>
      <c r="AZ3" s="133"/>
      <c r="BA3" s="133"/>
    </row>
    <row r="4" spans="1:53" s="35" customFormat="1" ht="21" customHeight="1">
      <c r="A4" s="12"/>
      <c r="B4" s="12"/>
      <c r="C4" s="113" t="s">
        <v>22</v>
      </c>
      <c r="D4" s="114"/>
      <c r="E4" s="38"/>
      <c r="F4" s="43"/>
      <c r="G4" s="197"/>
      <c r="H4" s="198"/>
      <c r="I4" s="198"/>
      <c r="J4" s="198"/>
      <c r="K4" s="73"/>
      <c r="L4" s="67"/>
      <c r="M4" s="67"/>
      <c r="N4" s="79"/>
      <c r="O4" s="79"/>
      <c r="P4" s="79"/>
      <c r="Q4" s="79"/>
      <c r="R4" s="79"/>
      <c r="S4" s="79"/>
      <c r="T4" s="79"/>
      <c r="U4" s="79"/>
      <c r="V4" s="79"/>
      <c r="W4" s="80"/>
      <c r="X4" s="80"/>
      <c r="Y4" s="80"/>
      <c r="Z4" s="80"/>
      <c r="AA4" s="80"/>
      <c r="AB4" s="80"/>
      <c r="AC4" s="80"/>
      <c r="AD4" s="80"/>
      <c r="AE4" s="80"/>
      <c r="AF4" s="80"/>
      <c r="AG4" s="70"/>
      <c r="AH4" s="71"/>
      <c r="AI4" s="71"/>
      <c r="AJ4" s="71"/>
      <c r="AK4" s="54"/>
      <c r="AL4" s="133"/>
      <c r="AM4" s="133"/>
      <c r="AN4" s="133"/>
      <c r="AO4" s="133"/>
      <c r="AP4" s="133"/>
      <c r="AQ4" s="133"/>
      <c r="AR4" s="133"/>
      <c r="AS4" s="133"/>
      <c r="AT4" s="133"/>
      <c r="AU4" s="133"/>
      <c r="AV4" s="133"/>
      <c r="AW4" s="133"/>
      <c r="AX4" s="133"/>
      <c r="AY4" s="133"/>
      <c r="AZ4" s="133"/>
      <c r="BA4" s="133"/>
    </row>
    <row r="5" spans="1:53" s="35" customFormat="1" ht="23.25" customHeight="1">
      <c r="A5" s="12"/>
      <c r="B5" s="12"/>
      <c r="C5" s="113" t="s">
        <v>23</v>
      </c>
      <c r="D5" s="114"/>
      <c r="E5" s="38"/>
      <c r="F5" s="43"/>
      <c r="G5" s="197"/>
      <c r="H5" s="198"/>
      <c r="I5" s="198"/>
      <c r="J5" s="198"/>
      <c r="K5" s="73"/>
      <c r="L5" s="67"/>
      <c r="M5" s="67"/>
      <c r="N5" s="79"/>
      <c r="O5" s="79"/>
      <c r="P5" s="79"/>
      <c r="Q5" s="79"/>
      <c r="R5" s="79"/>
      <c r="S5" s="79"/>
      <c r="T5" s="79"/>
      <c r="U5" s="79"/>
      <c r="V5" s="79"/>
      <c r="W5" s="80"/>
      <c r="X5" s="80"/>
      <c r="Y5" s="80"/>
      <c r="Z5" s="80"/>
      <c r="AA5" s="80"/>
      <c r="AB5" s="80"/>
      <c r="AC5" s="80"/>
      <c r="AD5" s="80"/>
      <c r="AE5" s="80"/>
      <c r="AF5" s="80"/>
      <c r="AG5" s="70"/>
      <c r="AH5" s="71"/>
      <c r="AI5" s="71"/>
      <c r="AJ5" s="71"/>
      <c r="AK5" s="54"/>
      <c r="AL5" s="133"/>
      <c r="AM5" s="133"/>
      <c r="AN5" s="133"/>
      <c r="AO5" s="133"/>
      <c r="AP5" s="133"/>
      <c r="AQ5" s="133"/>
      <c r="AR5" s="133"/>
      <c r="AS5" s="133"/>
      <c r="AT5" s="133"/>
      <c r="AU5" s="133"/>
      <c r="AV5" s="133"/>
      <c r="AW5" s="133"/>
      <c r="AX5" s="133"/>
      <c r="AY5" s="133"/>
      <c r="AZ5" s="133"/>
      <c r="BA5" s="133"/>
    </row>
    <row r="6" spans="1:53" s="36" customFormat="1" ht="34.5" customHeight="1">
      <c r="A6" s="12"/>
      <c r="B6" s="39"/>
      <c r="C6" s="90"/>
      <c r="E6" s="37"/>
      <c r="F6" s="44"/>
      <c r="G6" s="198"/>
      <c r="H6" s="198"/>
      <c r="I6" s="198"/>
      <c r="J6" s="198"/>
      <c r="K6" s="67"/>
      <c r="L6" s="67"/>
      <c r="M6" s="67"/>
      <c r="N6" s="67"/>
      <c r="O6" s="67"/>
      <c r="P6" s="67"/>
      <c r="Q6" s="67"/>
      <c r="R6" s="67"/>
      <c r="S6" s="67"/>
      <c r="T6" s="67"/>
      <c r="U6" s="67"/>
      <c r="V6" s="67"/>
      <c r="W6" s="68"/>
      <c r="X6" s="68"/>
      <c r="Y6" s="74"/>
      <c r="Z6" s="74"/>
      <c r="AA6" s="74"/>
      <c r="AB6" s="74"/>
      <c r="AC6" s="74"/>
      <c r="AD6" s="74"/>
      <c r="AE6" s="74"/>
      <c r="AF6" s="74"/>
      <c r="AG6" s="75"/>
      <c r="AH6" s="76"/>
      <c r="AI6" s="76"/>
      <c r="AJ6" s="76"/>
      <c r="AK6" s="55"/>
      <c r="AL6" s="134"/>
      <c r="AM6" s="134"/>
      <c r="AN6" s="134"/>
      <c r="AO6" s="134"/>
      <c r="AP6" s="134"/>
      <c r="AQ6" s="134"/>
      <c r="AR6" s="134"/>
      <c r="AS6" s="134"/>
      <c r="AT6" s="134"/>
      <c r="AU6" s="134"/>
      <c r="AV6" s="134"/>
      <c r="AW6" s="134"/>
      <c r="AX6" s="134"/>
      <c r="AY6" s="134"/>
      <c r="AZ6" s="134"/>
      <c r="BA6" s="134"/>
    </row>
    <row r="7" spans="1:53" ht="25.5" hidden="1" customHeight="1">
      <c r="B7" s="5"/>
      <c r="C7" s="6"/>
      <c r="E7" s="30"/>
      <c r="F7" s="45"/>
      <c r="G7" s="7">
        <f>COUNTA(G10:G88)</f>
        <v>0</v>
      </c>
      <c r="H7" s="7">
        <f>COUNTA(H10:H88)</f>
        <v>0</v>
      </c>
      <c r="I7" s="7">
        <f>COUNTA(I10:I88)</f>
        <v>0</v>
      </c>
      <c r="J7" s="7"/>
      <c r="K7" s="66"/>
    </row>
    <row r="8" spans="1:53" s="1" customFormat="1" ht="9.6" hidden="1" customHeight="1">
      <c r="A8" s="12"/>
      <c r="B8" s="8"/>
      <c r="C8" s="9"/>
      <c r="D8" s="10"/>
      <c r="E8" s="24"/>
      <c r="F8" s="44"/>
      <c r="G8" s="28"/>
      <c r="H8" s="28"/>
      <c r="I8" s="28"/>
      <c r="J8" s="28"/>
      <c r="K8" s="67"/>
      <c r="L8" s="67"/>
      <c r="M8" s="67"/>
      <c r="N8" s="67"/>
      <c r="O8" s="67"/>
      <c r="P8" s="67"/>
      <c r="Q8" s="67"/>
      <c r="R8" s="67"/>
      <c r="S8" s="67"/>
      <c r="T8" s="67"/>
      <c r="U8" s="67"/>
      <c r="V8" s="67"/>
      <c r="W8" s="68"/>
      <c r="X8" s="68"/>
      <c r="Y8" s="74"/>
      <c r="Z8" s="74"/>
      <c r="AA8" s="74"/>
      <c r="AB8" s="74"/>
      <c r="AC8" s="74"/>
      <c r="AD8" s="74"/>
      <c r="AE8" s="74"/>
      <c r="AF8" s="74"/>
      <c r="AG8" s="75"/>
      <c r="AH8" s="76"/>
      <c r="AI8" s="76"/>
      <c r="AJ8" s="76"/>
      <c r="AK8" s="55"/>
      <c r="AL8" s="134"/>
      <c r="AM8" s="134"/>
      <c r="AN8" s="134"/>
      <c r="AO8" s="134"/>
      <c r="AP8" s="134"/>
      <c r="AQ8" s="134"/>
      <c r="AR8" s="134"/>
      <c r="AS8" s="134"/>
      <c r="AT8" s="134"/>
      <c r="AU8" s="134"/>
      <c r="AV8" s="134"/>
      <c r="AW8" s="134"/>
      <c r="AX8" s="134"/>
      <c r="AY8" s="134"/>
      <c r="AZ8" s="134"/>
      <c r="BA8" s="134"/>
    </row>
    <row r="9" spans="1:53" s="1" customFormat="1" ht="51" customHeight="1">
      <c r="A9" s="34" t="s">
        <v>30</v>
      </c>
      <c r="B9" s="34" t="s">
        <v>27</v>
      </c>
      <c r="C9" s="171" t="s">
        <v>31</v>
      </c>
      <c r="D9" s="172"/>
      <c r="E9" s="40" t="s">
        <v>0</v>
      </c>
      <c r="F9" s="46"/>
      <c r="G9" s="41" t="s">
        <v>25</v>
      </c>
      <c r="H9" s="41" t="s">
        <v>26</v>
      </c>
      <c r="I9" s="41" t="s">
        <v>27</v>
      </c>
      <c r="J9" s="52" t="s">
        <v>28</v>
      </c>
      <c r="K9" s="199" t="s">
        <v>1</v>
      </c>
      <c r="L9" s="199"/>
      <c r="M9" s="199"/>
      <c r="N9" s="199" t="s">
        <v>2</v>
      </c>
      <c r="O9" s="199"/>
      <c r="P9" s="199"/>
      <c r="Q9" s="199" t="s">
        <v>3</v>
      </c>
      <c r="R9" s="199"/>
      <c r="S9" s="199"/>
      <c r="T9" s="199" t="s">
        <v>4</v>
      </c>
      <c r="U9" s="199"/>
      <c r="V9" s="199"/>
      <c r="W9" s="205" t="s">
        <v>2</v>
      </c>
      <c r="X9" s="205"/>
      <c r="Y9" s="205"/>
      <c r="Z9" s="205" t="s">
        <v>3</v>
      </c>
      <c r="AA9" s="205"/>
      <c r="AB9" s="205"/>
      <c r="AC9" s="205" t="s">
        <v>4</v>
      </c>
      <c r="AD9" s="205"/>
      <c r="AE9" s="205"/>
      <c r="AF9" s="80" t="s">
        <v>6</v>
      </c>
      <c r="AG9" s="79" t="s">
        <v>10</v>
      </c>
      <c r="AH9" s="80" t="s">
        <v>7</v>
      </c>
      <c r="AI9" s="80" t="s">
        <v>9</v>
      </c>
      <c r="AJ9" s="80" t="s">
        <v>8</v>
      </c>
      <c r="AK9" s="64" t="s">
        <v>29</v>
      </c>
      <c r="AL9" s="134"/>
      <c r="AM9" s="134"/>
      <c r="AN9" s="135"/>
      <c r="AO9" s="134"/>
      <c r="AP9" s="134"/>
      <c r="AQ9" s="134"/>
      <c r="AR9" s="134"/>
      <c r="AS9" s="134"/>
      <c r="AT9" s="134"/>
      <c r="AU9" s="134"/>
      <c r="AV9" s="134"/>
      <c r="AW9" s="134"/>
      <c r="AX9" s="134"/>
      <c r="AY9" s="134"/>
      <c r="AZ9" s="134"/>
      <c r="BA9" s="134"/>
    </row>
    <row r="10" spans="1:53" s="11" customFormat="1" ht="35.25" customHeight="1">
      <c r="A10" s="110" t="str">
        <f>IF(COUNTA(G10,H10,I10,J10)&gt;1,"Vale","")</f>
        <v/>
      </c>
      <c r="B10" s="91">
        <v>1</v>
      </c>
      <c r="C10" s="188" t="s">
        <v>32</v>
      </c>
      <c r="D10" s="32" t="s">
        <v>33</v>
      </c>
      <c r="E10" s="92">
        <v>1</v>
      </c>
      <c r="F10" s="47">
        <f>IF((J10&lt;&gt;""),($I$2*E10),1)</f>
        <v>1</v>
      </c>
      <c r="G10" s="13"/>
      <c r="H10" s="29"/>
      <c r="I10" s="29"/>
      <c r="J10" s="53"/>
      <c r="K10" s="139">
        <f t="shared" ref="K10:K25" si="0">IF((G10&lt;&gt;""),($G$2*E10),IF((H10&lt;&gt;""),($H$2*E10),IF((I10&lt;&gt;""),($I$2*E10),0)))</f>
        <v>0</v>
      </c>
      <c r="L10" s="139"/>
      <c r="M10" s="139"/>
      <c r="N10" s="139">
        <f t="shared" ref="N10:N25" si="1">IF((G10&lt;&gt;""),($G$2*E10),0)</f>
        <v>0</v>
      </c>
      <c r="O10" s="139">
        <f t="shared" ref="O10:O25" si="2">IF((H10&lt;&gt;""),($H$2*E10),IF((I10&lt;&gt;""),($I$2*E10),0))</f>
        <v>0</v>
      </c>
      <c r="P10" s="139">
        <f t="shared" ref="P10:P25" si="3">IF((I10&lt;&gt;""),($I$2*E10),0)</f>
        <v>0</v>
      </c>
      <c r="Q10" s="139"/>
      <c r="R10" s="139"/>
      <c r="S10" s="139"/>
      <c r="T10" s="139"/>
      <c r="U10" s="139"/>
      <c r="V10" s="139"/>
      <c r="W10" s="140">
        <f t="shared" ref="W10:W73" si="4">IF(E10=1,IF(G10&lt;&gt;"",1,0),0)</f>
        <v>0</v>
      </c>
      <c r="X10" s="140">
        <f t="shared" ref="X10:X73" si="5">IF(E10=1,IF(H10&lt;&gt;"",1,0),0)</f>
        <v>0</v>
      </c>
      <c r="Y10" s="140">
        <f t="shared" ref="Y10:Y73" si="6">IF(E10=1,IF(I10&lt;&gt;"",1,0),0)</f>
        <v>0</v>
      </c>
      <c r="Z10" s="141">
        <f t="shared" ref="Z10:Z73" si="7">IF(E10=2,IF(G10&lt;&gt;"",1,0),0)</f>
        <v>0</v>
      </c>
      <c r="AA10" s="141">
        <f t="shared" ref="AA10:AA73" si="8">IF(E10=2,IF(H10&lt;&gt;"",1,0),0)</f>
        <v>0</v>
      </c>
      <c r="AB10" s="141">
        <f t="shared" ref="AB10:AB73" si="9">IF(E10=2,IF(I10&lt;&gt;"",1,0),0)</f>
        <v>0</v>
      </c>
      <c r="AC10" s="141">
        <f t="shared" ref="AC10:AC73" si="10">IF(E10=3,IF(G10&lt;&gt;"",1,0),0)</f>
        <v>0</v>
      </c>
      <c r="AD10" s="141">
        <f t="shared" ref="AD10:AD73" si="11">IF(E10=3,IF(H10&lt;&gt;"",1,0),0)</f>
        <v>0</v>
      </c>
      <c r="AE10" s="141">
        <f t="shared" ref="AE10:AE73" si="12">IF(E10=3,IF(I10&lt;&gt;"",1,0),0)</f>
        <v>0</v>
      </c>
      <c r="AF10" s="141">
        <f>IF((J10&lt;&gt;""),($G$2*1),0)</f>
        <v>0</v>
      </c>
      <c r="AG10" s="93">
        <f>F10</f>
        <v>1</v>
      </c>
      <c r="AH10" s="141">
        <f>IF((F10=0),(E10*$J$2),0)</f>
        <v>0</v>
      </c>
      <c r="AI10" s="141"/>
      <c r="AJ10" s="141"/>
      <c r="AK10" s="65"/>
      <c r="AL10" s="136"/>
      <c r="AM10" s="136"/>
      <c r="AN10" s="136"/>
      <c r="AO10" s="136"/>
      <c r="AP10" s="136"/>
      <c r="AQ10" s="136"/>
      <c r="AR10" s="136"/>
      <c r="AS10" s="136"/>
      <c r="AT10" s="136"/>
      <c r="AU10" s="136"/>
      <c r="AV10" s="136"/>
      <c r="AW10" s="136"/>
      <c r="AX10" s="136"/>
      <c r="AY10" s="136"/>
      <c r="AZ10" s="136"/>
      <c r="BA10" s="136"/>
    </row>
    <row r="11" spans="1:53" s="11" customFormat="1" ht="33" customHeight="1">
      <c r="A11" s="110" t="str">
        <f t="shared" ref="A11:A53" si="13">IF(COUNTA(G11,H11,I11,J11)&gt;1,"Vale","")</f>
        <v/>
      </c>
      <c r="B11" s="91">
        <f>1+B10</f>
        <v>2</v>
      </c>
      <c r="C11" s="188"/>
      <c r="D11" s="32" t="s">
        <v>34</v>
      </c>
      <c r="E11" s="92">
        <v>1</v>
      </c>
      <c r="F11" s="47">
        <f t="shared" ref="F11:F19" si="14">IF((J11&lt;&gt;""),($I$2*E11),1)</f>
        <v>1</v>
      </c>
      <c r="G11" s="13"/>
      <c r="H11" s="13"/>
      <c r="I11" s="13"/>
      <c r="J11" s="53"/>
      <c r="K11" s="139">
        <f t="shared" si="0"/>
        <v>0</v>
      </c>
      <c r="L11" s="139"/>
      <c r="M11" s="139"/>
      <c r="N11" s="139">
        <f t="shared" si="1"/>
        <v>0</v>
      </c>
      <c r="O11" s="139">
        <f t="shared" si="2"/>
        <v>0</v>
      </c>
      <c r="P11" s="139">
        <f t="shared" si="3"/>
        <v>0</v>
      </c>
      <c r="Q11" s="139"/>
      <c r="R11" s="139"/>
      <c r="S11" s="139"/>
      <c r="T11" s="139"/>
      <c r="U11" s="139"/>
      <c r="V11" s="139"/>
      <c r="W11" s="140">
        <f t="shared" si="4"/>
        <v>0</v>
      </c>
      <c r="X11" s="140">
        <f t="shared" si="5"/>
        <v>0</v>
      </c>
      <c r="Y11" s="140">
        <f t="shared" si="6"/>
        <v>0</v>
      </c>
      <c r="Z11" s="141">
        <f t="shared" si="7"/>
        <v>0</v>
      </c>
      <c r="AA11" s="141">
        <f t="shared" si="8"/>
        <v>0</v>
      </c>
      <c r="AB11" s="141">
        <f t="shared" si="9"/>
        <v>0</v>
      </c>
      <c r="AC11" s="141">
        <f t="shared" si="10"/>
        <v>0</v>
      </c>
      <c r="AD11" s="141">
        <f t="shared" si="11"/>
        <v>0</v>
      </c>
      <c r="AE11" s="141">
        <f t="shared" si="12"/>
        <v>0</v>
      </c>
      <c r="AF11" s="141">
        <f t="shared" ref="AF11:AF39" si="15">IF((J11&lt;&gt;""),($G$2*1),0)</f>
        <v>0</v>
      </c>
      <c r="AG11" s="93">
        <f t="shared" ref="AG11:AG74" si="16">F11</f>
        <v>1</v>
      </c>
      <c r="AH11" s="141">
        <f t="shared" ref="AH11:AH25" si="17">IF((F11=0),(E11*$J$2),0)</f>
        <v>0</v>
      </c>
      <c r="AI11" s="141"/>
      <c r="AJ11" s="141"/>
      <c r="AK11" s="65"/>
      <c r="AL11" s="136"/>
      <c r="AM11" s="136"/>
      <c r="AN11" s="136"/>
      <c r="AO11" s="136"/>
      <c r="AP11" s="136"/>
      <c r="AQ11" s="136"/>
      <c r="AR11" s="136"/>
      <c r="AS11" s="136"/>
      <c r="AT11" s="136"/>
      <c r="AU11" s="136"/>
      <c r="AV11" s="136"/>
      <c r="AW11" s="136"/>
      <c r="AX11" s="136"/>
      <c r="AY11" s="136"/>
      <c r="AZ11" s="136"/>
      <c r="BA11" s="136"/>
    </row>
    <row r="12" spans="1:53" s="11" customFormat="1" ht="45.75" customHeight="1">
      <c r="A12" s="110" t="str">
        <f t="shared" si="13"/>
        <v/>
      </c>
      <c r="B12" s="91">
        <f t="shared" ref="B12:B75" si="18">1+B11</f>
        <v>3</v>
      </c>
      <c r="C12" s="188" t="s">
        <v>40</v>
      </c>
      <c r="D12" s="87" t="s">
        <v>35</v>
      </c>
      <c r="E12" s="92">
        <v>1</v>
      </c>
      <c r="F12" s="47">
        <f t="shared" si="14"/>
        <v>1</v>
      </c>
      <c r="G12" s="13"/>
      <c r="H12" s="13"/>
      <c r="I12" s="13"/>
      <c r="J12" s="53"/>
      <c r="K12" s="139">
        <f t="shared" si="0"/>
        <v>0</v>
      </c>
      <c r="L12" s="139"/>
      <c r="M12" s="139"/>
      <c r="N12" s="139">
        <f t="shared" si="1"/>
        <v>0</v>
      </c>
      <c r="O12" s="139">
        <f t="shared" si="2"/>
        <v>0</v>
      </c>
      <c r="P12" s="139">
        <f t="shared" si="3"/>
        <v>0</v>
      </c>
      <c r="Q12" s="139"/>
      <c r="R12" s="139"/>
      <c r="S12" s="139"/>
      <c r="T12" s="139"/>
      <c r="U12" s="139"/>
      <c r="V12" s="139"/>
      <c r="W12" s="140">
        <f t="shared" si="4"/>
        <v>0</v>
      </c>
      <c r="X12" s="140">
        <f t="shared" si="5"/>
        <v>0</v>
      </c>
      <c r="Y12" s="140">
        <f t="shared" si="6"/>
        <v>0</v>
      </c>
      <c r="Z12" s="141">
        <f t="shared" si="7"/>
        <v>0</v>
      </c>
      <c r="AA12" s="141">
        <f t="shared" si="8"/>
        <v>0</v>
      </c>
      <c r="AB12" s="141">
        <f t="shared" si="9"/>
        <v>0</v>
      </c>
      <c r="AC12" s="141">
        <f t="shared" si="10"/>
        <v>0</v>
      </c>
      <c r="AD12" s="141">
        <f t="shared" si="11"/>
        <v>0</v>
      </c>
      <c r="AE12" s="141">
        <f t="shared" si="12"/>
        <v>0</v>
      </c>
      <c r="AF12" s="141">
        <f t="shared" si="15"/>
        <v>0</v>
      </c>
      <c r="AG12" s="93">
        <f t="shared" si="16"/>
        <v>1</v>
      </c>
      <c r="AH12" s="141">
        <f t="shared" si="17"/>
        <v>0</v>
      </c>
      <c r="AI12" s="141"/>
      <c r="AJ12" s="141"/>
      <c r="AK12" s="65"/>
      <c r="AL12" s="136"/>
      <c r="AM12" s="136"/>
      <c r="AN12" s="136"/>
      <c r="AO12" s="136"/>
      <c r="AP12" s="136"/>
      <c r="AQ12" s="136"/>
      <c r="AR12" s="136"/>
      <c r="AS12" s="136"/>
      <c r="AT12" s="136"/>
      <c r="AU12" s="136"/>
      <c r="AV12" s="136"/>
      <c r="AW12" s="136"/>
      <c r="AX12" s="136"/>
      <c r="AY12" s="136"/>
      <c r="AZ12" s="136"/>
      <c r="BA12" s="136"/>
    </row>
    <row r="13" spans="1:53" s="11" customFormat="1" ht="24.75" customHeight="1">
      <c r="A13" s="110" t="str">
        <f t="shared" si="13"/>
        <v/>
      </c>
      <c r="B13" s="91">
        <f t="shared" si="18"/>
        <v>4</v>
      </c>
      <c r="C13" s="188"/>
      <c r="D13" s="87" t="s">
        <v>36</v>
      </c>
      <c r="E13" s="92">
        <v>1</v>
      </c>
      <c r="F13" s="47">
        <f t="shared" si="14"/>
        <v>1</v>
      </c>
      <c r="G13" s="13"/>
      <c r="H13" s="13"/>
      <c r="I13" s="13"/>
      <c r="J13" s="53"/>
      <c r="K13" s="139">
        <f t="shared" si="0"/>
        <v>0</v>
      </c>
      <c r="L13" s="139"/>
      <c r="M13" s="139"/>
      <c r="N13" s="139">
        <f t="shared" si="1"/>
        <v>0</v>
      </c>
      <c r="O13" s="139">
        <f t="shared" si="2"/>
        <v>0</v>
      </c>
      <c r="P13" s="139">
        <f t="shared" si="3"/>
        <v>0</v>
      </c>
      <c r="Q13" s="139"/>
      <c r="R13" s="139"/>
      <c r="S13" s="139"/>
      <c r="T13" s="139"/>
      <c r="U13" s="139"/>
      <c r="V13" s="139"/>
      <c r="W13" s="140">
        <f t="shared" si="4"/>
        <v>0</v>
      </c>
      <c r="X13" s="140">
        <f t="shared" si="5"/>
        <v>0</v>
      </c>
      <c r="Y13" s="140">
        <f t="shared" si="6"/>
        <v>0</v>
      </c>
      <c r="Z13" s="141">
        <f t="shared" si="7"/>
        <v>0</v>
      </c>
      <c r="AA13" s="141">
        <f t="shared" si="8"/>
        <v>0</v>
      </c>
      <c r="AB13" s="141">
        <f t="shared" si="9"/>
        <v>0</v>
      </c>
      <c r="AC13" s="141">
        <f t="shared" si="10"/>
        <v>0</v>
      </c>
      <c r="AD13" s="141">
        <f t="shared" si="11"/>
        <v>0</v>
      </c>
      <c r="AE13" s="141">
        <f t="shared" si="12"/>
        <v>0</v>
      </c>
      <c r="AF13" s="141">
        <f t="shared" si="15"/>
        <v>0</v>
      </c>
      <c r="AG13" s="93">
        <f t="shared" si="16"/>
        <v>1</v>
      </c>
      <c r="AH13" s="141">
        <f t="shared" si="17"/>
        <v>0</v>
      </c>
      <c r="AI13" s="141"/>
      <c r="AJ13" s="141"/>
      <c r="AK13" s="65"/>
      <c r="AL13" s="136"/>
      <c r="AM13" s="136"/>
      <c r="AN13" s="136"/>
      <c r="AO13" s="136"/>
      <c r="AP13" s="136"/>
      <c r="AQ13" s="136"/>
      <c r="AR13" s="136"/>
      <c r="AS13" s="136"/>
      <c r="AT13" s="136"/>
      <c r="AU13" s="136"/>
      <c r="AV13" s="136"/>
      <c r="AW13" s="136"/>
      <c r="AX13" s="136"/>
      <c r="AY13" s="136"/>
      <c r="AZ13" s="136"/>
      <c r="BA13" s="136"/>
    </row>
    <row r="14" spans="1:53" s="11" customFormat="1" ht="68.25" customHeight="1">
      <c r="A14" s="110" t="str">
        <f t="shared" si="13"/>
        <v/>
      </c>
      <c r="B14" s="91">
        <f t="shared" si="18"/>
        <v>5</v>
      </c>
      <c r="C14" s="89" t="s">
        <v>41</v>
      </c>
      <c r="D14" s="32" t="s">
        <v>37</v>
      </c>
      <c r="E14" s="92">
        <v>1</v>
      </c>
      <c r="F14" s="47">
        <f t="shared" si="14"/>
        <v>1</v>
      </c>
      <c r="G14" s="13"/>
      <c r="H14" s="13"/>
      <c r="I14" s="13"/>
      <c r="J14" s="53"/>
      <c r="K14" s="139">
        <f t="shared" si="0"/>
        <v>0</v>
      </c>
      <c r="L14" s="139"/>
      <c r="M14" s="139"/>
      <c r="N14" s="139">
        <f t="shared" si="1"/>
        <v>0</v>
      </c>
      <c r="O14" s="139">
        <f t="shared" si="2"/>
        <v>0</v>
      </c>
      <c r="P14" s="139">
        <f t="shared" si="3"/>
        <v>0</v>
      </c>
      <c r="Q14" s="139"/>
      <c r="R14" s="139"/>
      <c r="S14" s="139"/>
      <c r="T14" s="139"/>
      <c r="U14" s="139"/>
      <c r="V14" s="139"/>
      <c r="W14" s="140">
        <f t="shared" si="4"/>
        <v>0</v>
      </c>
      <c r="X14" s="140">
        <f t="shared" si="5"/>
        <v>0</v>
      </c>
      <c r="Y14" s="140">
        <f t="shared" si="6"/>
        <v>0</v>
      </c>
      <c r="Z14" s="141">
        <f t="shared" si="7"/>
        <v>0</v>
      </c>
      <c r="AA14" s="141">
        <f t="shared" si="8"/>
        <v>0</v>
      </c>
      <c r="AB14" s="141">
        <f t="shared" si="9"/>
        <v>0</v>
      </c>
      <c r="AC14" s="141">
        <f t="shared" si="10"/>
        <v>0</v>
      </c>
      <c r="AD14" s="141">
        <f t="shared" si="11"/>
        <v>0</v>
      </c>
      <c r="AE14" s="141">
        <f t="shared" si="12"/>
        <v>0</v>
      </c>
      <c r="AF14" s="141">
        <f t="shared" si="15"/>
        <v>0</v>
      </c>
      <c r="AG14" s="93">
        <f t="shared" si="16"/>
        <v>1</v>
      </c>
      <c r="AH14" s="141">
        <f t="shared" si="17"/>
        <v>0</v>
      </c>
      <c r="AI14" s="141"/>
      <c r="AJ14" s="141"/>
      <c r="AK14" s="65"/>
      <c r="AL14" s="136"/>
      <c r="AM14" s="136"/>
      <c r="AN14" s="136"/>
      <c r="AO14" s="136"/>
      <c r="AP14" s="136"/>
      <c r="AQ14" s="136"/>
      <c r="AR14" s="136"/>
      <c r="AS14" s="136"/>
      <c r="AT14" s="136"/>
      <c r="AU14" s="136"/>
      <c r="AV14" s="136"/>
      <c r="AW14" s="136"/>
      <c r="AX14" s="136"/>
      <c r="AY14" s="136"/>
      <c r="AZ14" s="136"/>
      <c r="BA14" s="136"/>
    </row>
    <row r="15" spans="1:53" s="11" customFormat="1" ht="34.5" customHeight="1">
      <c r="A15" s="110" t="str">
        <f t="shared" si="13"/>
        <v/>
      </c>
      <c r="B15" s="91">
        <f t="shared" si="18"/>
        <v>6</v>
      </c>
      <c r="C15" s="188" t="s">
        <v>42</v>
      </c>
      <c r="D15" s="32" t="s">
        <v>38</v>
      </c>
      <c r="E15" s="92">
        <v>1</v>
      </c>
      <c r="F15" s="47">
        <f t="shared" si="14"/>
        <v>1</v>
      </c>
      <c r="G15" s="13"/>
      <c r="H15" s="13"/>
      <c r="I15" s="13"/>
      <c r="J15" s="53"/>
      <c r="K15" s="139">
        <f t="shared" si="0"/>
        <v>0</v>
      </c>
      <c r="L15" s="139"/>
      <c r="M15" s="139"/>
      <c r="N15" s="139">
        <f t="shared" si="1"/>
        <v>0</v>
      </c>
      <c r="O15" s="139">
        <f t="shared" si="2"/>
        <v>0</v>
      </c>
      <c r="P15" s="139">
        <f t="shared" si="3"/>
        <v>0</v>
      </c>
      <c r="Q15" s="139"/>
      <c r="R15" s="139"/>
      <c r="S15" s="139"/>
      <c r="T15" s="139"/>
      <c r="U15" s="139"/>
      <c r="V15" s="139"/>
      <c r="W15" s="140">
        <f t="shared" si="4"/>
        <v>0</v>
      </c>
      <c r="X15" s="140">
        <f t="shared" si="5"/>
        <v>0</v>
      </c>
      <c r="Y15" s="140">
        <f t="shared" si="6"/>
        <v>0</v>
      </c>
      <c r="Z15" s="141">
        <f t="shared" si="7"/>
        <v>0</v>
      </c>
      <c r="AA15" s="141">
        <f t="shared" si="8"/>
        <v>0</v>
      </c>
      <c r="AB15" s="141">
        <f t="shared" si="9"/>
        <v>0</v>
      </c>
      <c r="AC15" s="141">
        <f t="shared" si="10"/>
        <v>0</v>
      </c>
      <c r="AD15" s="141">
        <f t="shared" si="11"/>
        <v>0</v>
      </c>
      <c r="AE15" s="141">
        <f t="shared" si="12"/>
        <v>0</v>
      </c>
      <c r="AF15" s="141">
        <f t="shared" si="15"/>
        <v>0</v>
      </c>
      <c r="AG15" s="93">
        <f t="shared" si="16"/>
        <v>1</v>
      </c>
      <c r="AH15" s="141">
        <f t="shared" si="17"/>
        <v>0</v>
      </c>
      <c r="AI15" s="141"/>
      <c r="AJ15" s="141"/>
      <c r="AK15" s="65"/>
      <c r="AL15" s="136"/>
      <c r="AM15" s="136"/>
      <c r="AN15" s="136"/>
      <c r="AO15" s="136"/>
      <c r="AP15" s="136"/>
      <c r="AQ15" s="136"/>
      <c r="AR15" s="136"/>
      <c r="AS15" s="136"/>
      <c r="AT15" s="136"/>
      <c r="AU15" s="136"/>
      <c r="AV15" s="136"/>
      <c r="AW15" s="136"/>
      <c r="AX15" s="136"/>
      <c r="AY15" s="136"/>
      <c r="AZ15" s="136"/>
      <c r="BA15" s="136"/>
    </row>
    <row r="16" spans="1:53" s="11" customFormat="1" ht="57" customHeight="1">
      <c r="A16" s="110" t="str">
        <f t="shared" si="13"/>
        <v/>
      </c>
      <c r="B16" s="91">
        <f t="shared" si="18"/>
        <v>7</v>
      </c>
      <c r="C16" s="188"/>
      <c r="D16" s="32" t="s">
        <v>39</v>
      </c>
      <c r="E16" s="92">
        <v>1</v>
      </c>
      <c r="F16" s="47">
        <f t="shared" si="14"/>
        <v>1</v>
      </c>
      <c r="G16" s="13"/>
      <c r="H16" s="13"/>
      <c r="I16" s="13"/>
      <c r="J16" s="97"/>
      <c r="K16" s="139">
        <f t="shared" si="0"/>
        <v>0</v>
      </c>
      <c r="L16" s="139"/>
      <c r="M16" s="139"/>
      <c r="N16" s="139">
        <f t="shared" si="1"/>
        <v>0</v>
      </c>
      <c r="O16" s="139">
        <f t="shared" si="2"/>
        <v>0</v>
      </c>
      <c r="P16" s="139">
        <f t="shared" si="3"/>
        <v>0</v>
      </c>
      <c r="Q16" s="139"/>
      <c r="R16" s="139"/>
      <c r="S16" s="139"/>
      <c r="T16" s="139"/>
      <c r="U16" s="139"/>
      <c r="V16" s="139"/>
      <c r="W16" s="140">
        <f t="shared" si="4"/>
        <v>0</v>
      </c>
      <c r="X16" s="140">
        <f t="shared" si="5"/>
        <v>0</v>
      </c>
      <c r="Y16" s="140">
        <f t="shared" si="6"/>
        <v>0</v>
      </c>
      <c r="Z16" s="141">
        <f t="shared" si="7"/>
        <v>0</v>
      </c>
      <c r="AA16" s="141">
        <f t="shared" si="8"/>
        <v>0</v>
      </c>
      <c r="AB16" s="141">
        <f t="shared" si="9"/>
        <v>0</v>
      </c>
      <c r="AC16" s="141">
        <f t="shared" si="10"/>
        <v>0</v>
      </c>
      <c r="AD16" s="141">
        <f t="shared" si="11"/>
        <v>0</v>
      </c>
      <c r="AE16" s="141">
        <f t="shared" si="12"/>
        <v>0</v>
      </c>
      <c r="AF16" s="141">
        <f t="shared" si="15"/>
        <v>0</v>
      </c>
      <c r="AG16" s="93">
        <f t="shared" si="16"/>
        <v>1</v>
      </c>
      <c r="AH16" s="141">
        <f t="shared" si="17"/>
        <v>0</v>
      </c>
      <c r="AI16" s="141"/>
      <c r="AJ16" s="141"/>
      <c r="AK16" s="65"/>
      <c r="AL16" s="136"/>
      <c r="AM16" s="136"/>
      <c r="AN16" s="136"/>
      <c r="AO16" s="136"/>
      <c r="AP16" s="136"/>
      <c r="AQ16" s="136"/>
      <c r="AR16" s="136"/>
      <c r="AS16" s="136"/>
      <c r="AT16" s="136"/>
      <c r="AU16" s="136"/>
      <c r="AV16" s="136"/>
      <c r="AW16" s="136"/>
      <c r="AX16" s="136"/>
      <c r="AY16" s="136"/>
      <c r="AZ16" s="136"/>
      <c r="BA16" s="136"/>
    </row>
    <row r="17" spans="1:53" s="11" customFormat="1" ht="38.25" customHeight="1">
      <c r="A17" s="110" t="str">
        <f t="shared" si="13"/>
        <v/>
      </c>
      <c r="B17" s="91">
        <f t="shared" si="18"/>
        <v>8</v>
      </c>
      <c r="C17" s="175" t="s">
        <v>43</v>
      </c>
      <c r="D17" s="32" t="s">
        <v>141</v>
      </c>
      <c r="E17" s="92">
        <v>1</v>
      </c>
      <c r="F17" s="47">
        <f t="shared" si="14"/>
        <v>1</v>
      </c>
      <c r="G17" s="13"/>
      <c r="H17" s="13"/>
      <c r="I17" s="13"/>
      <c r="J17" s="53"/>
      <c r="K17" s="139">
        <f t="shared" si="0"/>
        <v>0</v>
      </c>
      <c r="L17" s="139"/>
      <c r="M17" s="139"/>
      <c r="N17" s="139">
        <f t="shared" si="1"/>
        <v>0</v>
      </c>
      <c r="O17" s="139">
        <f t="shared" si="2"/>
        <v>0</v>
      </c>
      <c r="P17" s="139">
        <f t="shared" si="3"/>
        <v>0</v>
      </c>
      <c r="Q17" s="139"/>
      <c r="R17" s="139"/>
      <c r="S17" s="139"/>
      <c r="T17" s="139"/>
      <c r="U17" s="139"/>
      <c r="V17" s="139"/>
      <c r="W17" s="140">
        <f t="shared" si="4"/>
        <v>0</v>
      </c>
      <c r="X17" s="140">
        <f t="shared" si="5"/>
        <v>0</v>
      </c>
      <c r="Y17" s="140">
        <f t="shared" si="6"/>
        <v>0</v>
      </c>
      <c r="Z17" s="141">
        <f t="shared" si="7"/>
        <v>0</v>
      </c>
      <c r="AA17" s="141">
        <f t="shared" si="8"/>
        <v>0</v>
      </c>
      <c r="AB17" s="141">
        <f t="shared" si="9"/>
        <v>0</v>
      </c>
      <c r="AC17" s="141">
        <f t="shared" si="10"/>
        <v>0</v>
      </c>
      <c r="AD17" s="141">
        <f t="shared" si="11"/>
        <v>0</v>
      </c>
      <c r="AE17" s="141">
        <f t="shared" si="12"/>
        <v>0</v>
      </c>
      <c r="AF17" s="141">
        <f t="shared" si="15"/>
        <v>0</v>
      </c>
      <c r="AG17" s="93">
        <f t="shared" si="16"/>
        <v>1</v>
      </c>
      <c r="AH17" s="141">
        <f t="shared" si="17"/>
        <v>0</v>
      </c>
      <c r="AI17" s="141"/>
      <c r="AJ17" s="141"/>
      <c r="AK17" s="65"/>
      <c r="AL17" s="136"/>
      <c r="AM17" s="136"/>
      <c r="AN17" s="136"/>
      <c r="AO17" s="136"/>
      <c r="AP17" s="136"/>
      <c r="AQ17" s="136"/>
      <c r="AR17" s="136"/>
      <c r="AS17" s="136"/>
      <c r="AT17" s="136"/>
      <c r="AU17" s="136"/>
      <c r="AV17" s="136"/>
      <c r="AW17" s="136"/>
      <c r="AX17" s="136"/>
      <c r="AY17" s="136"/>
      <c r="AZ17" s="136"/>
      <c r="BA17" s="136"/>
    </row>
    <row r="18" spans="1:53" s="11" customFormat="1" ht="32.25" customHeight="1">
      <c r="A18" s="110" t="str">
        <f t="shared" si="13"/>
        <v/>
      </c>
      <c r="B18" s="91">
        <f t="shared" si="18"/>
        <v>9</v>
      </c>
      <c r="C18" s="176"/>
      <c r="D18" s="42" t="s">
        <v>142</v>
      </c>
      <c r="E18" s="92">
        <v>1</v>
      </c>
      <c r="F18" s="47">
        <f t="shared" si="14"/>
        <v>1</v>
      </c>
      <c r="G18" s="13"/>
      <c r="H18" s="13"/>
      <c r="I18" s="13"/>
      <c r="J18" s="53"/>
      <c r="K18" s="139">
        <f t="shared" si="0"/>
        <v>0</v>
      </c>
      <c r="L18" s="139"/>
      <c r="M18" s="139"/>
      <c r="N18" s="139">
        <f t="shared" si="1"/>
        <v>0</v>
      </c>
      <c r="O18" s="139">
        <f t="shared" si="2"/>
        <v>0</v>
      </c>
      <c r="P18" s="139">
        <f t="shared" si="3"/>
        <v>0</v>
      </c>
      <c r="Q18" s="139"/>
      <c r="R18" s="139"/>
      <c r="S18" s="139"/>
      <c r="T18" s="139"/>
      <c r="U18" s="139"/>
      <c r="V18" s="139"/>
      <c r="W18" s="140">
        <f t="shared" si="4"/>
        <v>0</v>
      </c>
      <c r="X18" s="140">
        <f t="shared" si="5"/>
        <v>0</v>
      </c>
      <c r="Y18" s="140">
        <f t="shared" si="6"/>
        <v>0</v>
      </c>
      <c r="Z18" s="141">
        <f t="shared" si="7"/>
        <v>0</v>
      </c>
      <c r="AA18" s="141">
        <f t="shared" si="8"/>
        <v>0</v>
      </c>
      <c r="AB18" s="141">
        <f t="shared" si="9"/>
        <v>0</v>
      </c>
      <c r="AC18" s="141">
        <f t="shared" si="10"/>
        <v>0</v>
      </c>
      <c r="AD18" s="141">
        <f t="shared" si="11"/>
        <v>0</v>
      </c>
      <c r="AE18" s="141">
        <f t="shared" si="12"/>
        <v>0</v>
      </c>
      <c r="AF18" s="141">
        <f t="shared" si="15"/>
        <v>0</v>
      </c>
      <c r="AG18" s="93">
        <f t="shared" si="16"/>
        <v>1</v>
      </c>
      <c r="AH18" s="141">
        <f t="shared" si="17"/>
        <v>0</v>
      </c>
      <c r="AI18" s="141"/>
      <c r="AJ18" s="141"/>
      <c r="AK18" s="65"/>
      <c r="AL18" s="136"/>
      <c r="AM18" s="136"/>
      <c r="AN18" s="136"/>
      <c r="AO18" s="136"/>
      <c r="AP18" s="136"/>
      <c r="AQ18" s="136"/>
      <c r="AR18" s="136"/>
      <c r="AS18" s="136"/>
      <c r="AT18" s="136"/>
      <c r="AU18" s="136"/>
      <c r="AV18" s="136"/>
      <c r="AW18" s="136"/>
      <c r="AX18" s="136"/>
      <c r="AY18" s="136"/>
      <c r="AZ18" s="136"/>
      <c r="BA18" s="136"/>
    </row>
    <row r="19" spans="1:53" s="11" customFormat="1" ht="30" customHeight="1">
      <c r="A19" s="110" t="str">
        <f t="shared" si="13"/>
        <v/>
      </c>
      <c r="B19" s="91">
        <f t="shared" si="18"/>
        <v>10</v>
      </c>
      <c r="C19" s="176"/>
      <c r="D19" s="42" t="s">
        <v>148</v>
      </c>
      <c r="E19" s="92">
        <v>1</v>
      </c>
      <c r="F19" s="47">
        <f t="shared" si="14"/>
        <v>1</v>
      </c>
      <c r="G19" s="13"/>
      <c r="H19" s="13"/>
      <c r="I19" s="13"/>
      <c r="J19" s="53"/>
      <c r="K19" s="139">
        <f t="shared" si="0"/>
        <v>0</v>
      </c>
      <c r="L19" s="139"/>
      <c r="M19" s="139"/>
      <c r="N19" s="139">
        <f t="shared" si="1"/>
        <v>0</v>
      </c>
      <c r="O19" s="139">
        <f t="shared" si="2"/>
        <v>0</v>
      </c>
      <c r="P19" s="139">
        <f t="shared" si="3"/>
        <v>0</v>
      </c>
      <c r="Q19" s="139"/>
      <c r="R19" s="139"/>
      <c r="S19" s="139"/>
      <c r="T19" s="139"/>
      <c r="U19" s="139"/>
      <c r="V19" s="139"/>
      <c r="W19" s="140">
        <f t="shared" si="4"/>
        <v>0</v>
      </c>
      <c r="X19" s="140">
        <f t="shared" si="5"/>
        <v>0</v>
      </c>
      <c r="Y19" s="140">
        <f t="shared" si="6"/>
        <v>0</v>
      </c>
      <c r="Z19" s="141">
        <f t="shared" si="7"/>
        <v>0</v>
      </c>
      <c r="AA19" s="141">
        <f t="shared" si="8"/>
        <v>0</v>
      </c>
      <c r="AB19" s="141">
        <f t="shared" si="9"/>
        <v>0</v>
      </c>
      <c r="AC19" s="141">
        <f t="shared" si="10"/>
        <v>0</v>
      </c>
      <c r="AD19" s="141">
        <f t="shared" si="11"/>
        <v>0</v>
      </c>
      <c r="AE19" s="141">
        <f t="shared" si="12"/>
        <v>0</v>
      </c>
      <c r="AF19" s="141">
        <f t="shared" si="15"/>
        <v>0</v>
      </c>
      <c r="AG19" s="93">
        <f t="shared" si="16"/>
        <v>1</v>
      </c>
      <c r="AH19" s="141">
        <f t="shared" si="17"/>
        <v>0</v>
      </c>
      <c r="AI19" s="141"/>
      <c r="AJ19" s="141"/>
      <c r="AK19" s="65"/>
      <c r="AL19" s="136"/>
      <c r="AM19" s="136"/>
      <c r="AN19" s="136"/>
      <c r="AO19" s="136"/>
      <c r="AP19" s="136"/>
      <c r="AQ19" s="136"/>
      <c r="AR19" s="136"/>
      <c r="AS19" s="136"/>
      <c r="AT19" s="136"/>
      <c r="AU19" s="136"/>
      <c r="AV19" s="136"/>
      <c r="AW19" s="136"/>
      <c r="AX19" s="136"/>
      <c r="AY19" s="136"/>
      <c r="AZ19" s="136"/>
      <c r="BA19" s="136"/>
    </row>
    <row r="20" spans="1:53" s="11" customFormat="1" ht="42" customHeight="1">
      <c r="A20" s="110" t="str">
        <f t="shared" si="13"/>
        <v/>
      </c>
      <c r="B20" s="91">
        <f t="shared" si="18"/>
        <v>11</v>
      </c>
      <c r="C20" s="176"/>
      <c r="D20" s="42" t="s">
        <v>143</v>
      </c>
      <c r="E20" s="92">
        <v>1</v>
      </c>
      <c r="F20" s="47">
        <f>IF((J20&lt;&gt;""),($I$2*E20),1)</f>
        <v>1</v>
      </c>
      <c r="G20" s="13"/>
      <c r="H20" s="13"/>
      <c r="I20" s="13"/>
      <c r="J20" s="53"/>
      <c r="K20" s="139">
        <f t="shared" si="0"/>
        <v>0</v>
      </c>
      <c r="L20" s="139"/>
      <c r="M20" s="139"/>
      <c r="N20" s="139">
        <f t="shared" si="1"/>
        <v>0</v>
      </c>
      <c r="O20" s="139">
        <f t="shared" si="2"/>
        <v>0</v>
      </c>
      <c r="P20" s="139">
        <f t="shared" si="3"/>
        <v>0</v>
      </c>
      <c r="Q20" s="139"/>
      <c r="R20" s="139"/>
      <c r="S20" s="139"/>
      <c r="T20" s="139"/>
      <c r="U20" s="139"/>
      <c r="V20" s="139"/>
      <c r="W20" s="140">
        <f t="shared" si="4"/>
        <v>0</v>
      </c>
      <c r="X20" s="140">
        <f t="shared" si="5"/>
        <v>0</v>
      </c>
      <c r="Y20" s="140">
        <f t="shared" si="6"/>
        <v>0</v>
      </c>
      <c r="Z20" s="141">
        <f t="shared" si="7"/>
        <v>0</v>
      </c>
      <c r="AA20" s="141">
        <f t="shared" si="8"/>
        <v>0</v>
      </c>
      <c r="AB20" s="141">
        <f t="shared" si="9"/>
        <v>0</v>
      </c>
      <c r="AC20" s="141">
        <f t="shared" si="10"/>
        <v>0</v>
      </c>
      <c r="AD20" s="141">
        <f t="shared" si="11"/>
        <v>0</v>
      </c>
      <c r="AE20" s="141">
        <f t="shared" si="12"/>
        <v>0</v>
      </c>
      <c r="AF20" s="141">
        <f t="shared" si="15"/>
        <v>0</v>
      </c>
      <c r="AG20" s="93">
        <f t="shared" si="16"/>
        <v>1</v>
      </c>
      <c r="AH20" s="141">
        <f t="shared" si="17"/>
        <v>0</v>
      </c>
      <c r="AI20" s="141"/>
      <c r="AJ20" s="141"/>
      <c r="AK20" s="65"/>
      <c r="AL20" s="136"/>
      <c r="AM20" s="136"/>
      <c r="AN20" s="136"/>
      <c r="AO20" s="136"/>
      <c r="AP20" s="136"/>
      <c r="AQ20" s="136"/>
      <c r="AR20" s="136"/>
      <c r="AS20" s="136"/>
      <c r="AT20" s="136"/>
      <c r="AU20" s="136"/>
      <c r="AV20" s="136"/>
      <c r="AW20" s="136"/>
      <c r="AX20" s="136"/>
      <c r="AY20" s="136"/>
      <c r="AZ20" s="136"/>
      <c r="BA20" s="136"/>
    </row>
    <row r="21" spans="1:53" s="11" customFormat="1" ht="43.5" customHeight="1">
      <c r="A21" s="110" t="str">
        <f>IF(COUNTA(G21,H21,I21,J21)&gt;1,"Vale","")</f>
        <v/>
      </c>
      <c r="B21" s="91">
        <f t="shared" si="18"/>
        <v>12</v>
      </c>
      <c r="C21" s="176"/>
      <c r="D21" s="33" t="s">
        <v>44</v>
      </c>
      <c r="E21" s="92">
        <v>1</v>
      </c>
      <c r="F21" s="47">
        <f>IF((J21&lt;&gt;""),($I$2*E21),1)</f>
        <v>1</v>
      </c>
      <c r="G21" s="13"/>
      <c r="H21" s="13"/>
      <c r="I21" s="13"/>
      <c r="J21" s="53"/>
      <c r="K21" s="139">
        <f t="shared" si="0"/>
        <v>0</v>
      </c>
      <c r="L21" s="139"/>
      <c r="M21" s="139"/>
      <c r="N21" s="139">
        <f t="shared" si="1"/>
        <v>0</v>
      </c>
      <c r="O21" s="139">
        <f t="shared" si="2"/>
        <v>0</v>
      </c>
      <c r="P21" s="139">
        <f t="shared" si="3"/>
        <v>0</v>
      </c>
      <c r="Q21" s="139"/>
      <c r="R21" s="139"/>
      <c r="S21" s="139"/>
      <c r="T21" s="139"/>
      <c r="U21" s="139"/>
      <c r="V21" s="139"/>
      <c r="W21" s="140">
        <f t="shared" si="4"/>
        <v>0</v>
      </c>
      <c r="X21" s="140">
        <f t="shared" si="5"/>
        <v>0</v>
      </c>
      <c r="Y21" s="140">
        <f t="shared" si="6"/>
        <v>0</v>
      </c>
      <c r="Z21" s="141">
        <f t="shared" si="7"/>
        <v>0</v>
      </c>
      <c r="AA21" s="141">
        <f t="shared" si="8"/>
        <v>0</v>
      </c>
      <c r="AB21" s="141">
        <f t="shared" si="9"/>
        <v>0</v>
      </c>
      <c r="AC21" s="141">
        <f t="shared" si="10"/>
        <v>0</v>
      </c>
      <c r="AD21" s="141">
        <f t="shared" si="11"/>
        <v>0</v>
      </c>
      <c r="AE21" s="141">
        <f t="shared" si="12"/>
        <v>0</v>
      </c>
      <c r="AF21" s="141">
        <f t="shared" si="15"/>
        <v>0</v>
      </c>
      <c r="AG21" s="93">
        <f t="shared" si="16"/>
        <v>1</v>
      </c>
      <c r="AH21" s="141">
        <f t="shared" si="17"/>
        <v>0</v>
      </c>
      <c r="AI21" s="141"/>
      <c r="AJ21" s="141"/>
      <c r="AK21" s="65"/>
      <c r="AL21" s="136"/>
      <c r="AM21" s="136"/>
      <c r="AN21" s="136"/>
      <c r="AO21" s="136"/>
      <c r="AP21" s="136"/>
      <c r="AQ21" s="136"/>
      <c r="AR21" s="136"/>
      <c r="AS21" s="136"/>
      <c r="AT21" s="136"/>
      <c r="AU21" s="136"/>
      <c r="AV21" s="136"/>
      <c r="AW21" s="136"/>
      <c r="AX21" s="136"/>
      <c r="AY21" s="136"/>
      <c r="AZ21" s="136"/>
      <c r="BA21" s="136"/>
    </row>
    <row r="22" spans="1:53" s="11" customFormat="1" ht="33.75" customHeight="1">
      <c r="A22" s="110" t="str">
        <f t="shared" si="13"/>
        <v/>
      </c>
      <c r="B22" s="91">
        <f t="shared" si="18"/>
        <v>13</v>
      </c>
      <c r="C22" s="176"/>
      <c r="D22" s="42" t="s">
        <v>144</v>
      </c>
      <c r="E22" s="92">
        <v>1</v>
      </c>
      <c r="F22" s="47">
        <f>IF((J22&lt;&gt;""),($I$2*E22),1)</f>
        <v>1</v>
      </c>
      <c r="G22" s="13"/>
      <c r="H22" s="13"/>
      <c r="I22" s="13"/>
      <c r="J22" s="97"/>
      <c r="K22" s="139">
        <f t="shared" si="0"/>
        <v>0</v>
      </c>
      <c r="L22" s="139"/>
      <c r="M22" s="139"/>
      <c r="N22" s="139">
        <f t="shared" si="1"/>
        <v>0</v>
      </c>
      <c r="O22" s="139">
        <f t="shared" si="2"/>
        <v>0</v>
      </c>
      <c r="P22" s="139">
        <f t="shared" si="3"/>
        <v>0</v>
      </c>
      <c r="Q22" s="139"/>
      <c r="R22" s="139"/>
      <c r="S22" s="139"/>
      <c r="T22" s="139"/>
      <c r="U22" s="139"/>
      <c r="V22" s="139"/>
      <c r="W22" s="140">
        <f t="shared" si="4"/>
        <v>0</v>
      </c>
      <c r="X22" s="140">
        <f t="shared" si="5"/>
        <v>0</v>
      </c>
      <c r="Y22" s="140">
        <f t="shared" si="6"/>
        <v>0</v>
      </c>
      <c r="Z22" s="141">
        <f t="shared" si="7"/>
        <v>0</v>
      </c>
      <c r="AA22" s="141">
        <f t="shared" si="8"/>
        <v>0</v>
      </c>
      <c r="AB22" s="141">
        <f t="shared" si="9"/>
        <v>0</v>
      </c>
      <c r="AC22" s="141">
        <f t="shared" si="10"/>
        <v>0</v>
      </c>
      <c r="AD22" s="141">
        <f t="shared" si="11"/>
        <v>0</v>
      </c>
      <c r="AE22" s="141">
        <f t="shared" si="12"/>
        <v>0</v>
      </c>
      <c r="AF22" s="141">
        <f t="shared" si="15"/>
        <v>0</v>
      </c>
      <c r="AG22" s="93">
        <f t="shared" si="16"/>
        <v>1</v>
      </c>
      <c r="AH22" s="141">
        <f t="shared" si="17"/>
        <v>0</v>
      </c>
      <c r="AI22" s="141"/>
      <c r="AJ22" s="141"/>
      <c r="AK22" s="65"/>
      <c r="AL22" s="136"/>
      <c r="AM22" s="136"/>
      <c r="AN22" s="136"/>
      <c r="AO22" s="136"/>
      <c r="AP22" s="136"/>
      <c r="AQ22" s="136"/>
      <c r="AR22" s="136"/>
      <c r="AS22" s="136"/>
      <c r="AT22" s="136"/>
      <c r="AU22" s="136"/>
      <c r="AV22" s="136"/>
      <c r="AW22" s="136"/>
      <c r="AX22" s="136"/>
      <c r="AY22" s="136"/>
      <c r="AZ22" s="136"/>
      <c r="BA22" s="136"/>
    </row>
    <row r="23" spans="1:53" s="11" customFormat="1" ht="38.25" customHeight="1">
      <c r="A23" s="110" t="str">
        <f>IF(COUNTA(G23,H23,I23,J23)&gt;1,"Vale","")</f>
        <v/>
      </c>
      <c r="B23" s="91">
        <f t="shared" si="18"/>
        <v>14</v>
      </c>
      <c r="C23" s="179"/>
      <c r="D23" s="42" t="s">
        <v>45</v>
      </c>
      <c r="E23" s="92">
        <v>1</v>
      </c>
      <c r="F23" s="47">
        <f>IF((J23&lt;&gt;""),($I$2*E23),1)</f>
        <v>1</v>
      </c>
      <c r="G23" s="13"/>
      <c r="H23" s="13"/>
      <c r="I23" s="13"/>
      <c r="J23" s="53"/>
      <c r="K23" s="139">
        <f t="shared" si="0"/>
        <v>0</v>
      </c>
      <c r="L23" s="139"/>
      <c r="M23" s="139"/>
      <c r="N23" s="139">
        <f t="shared" si="1"/>
        <v>0</v>
      </c>
      <c r="O23" s="139">
        <f t="shared" si="2"/>
        <v>0</v>
      </c>
      <c r="P23" s="139">
        <f t="shared" si="3"/>
        <v>0</v>
      </c>
      <c r="Q23" s="139"/>
      <c r="R23" s="139"/>
      <c r="S23" s="139"/>
      <c r="T23" s="139"/>
      <c r="U23" s="139"/>
      <c r="V23" s="139"/>
      <c r="W23" s="140">
        <f t="shared" si="4"/>
        <v>0</v>
      </c>
      <c r="X23" s="140">
        <f t="shared" si="5"/>
        <v>0</v>
      </c>
      <c r="Y23" s="140">
        <f t="shared" si="6"/>
        <v>0</v>
      </c>
      <c r="Z23" s="141">
        <f t="shared" si="7"/>
        <v>0</v>
      </c>
      <c r="AA23" s="141">
        <f t="shared" si="8"/>
        <v>0</v>
      </c>
      <c r="AB23" s="141">
        <f t="shared" si="9"/>
        <v>0</v>
      </c>
      <c r="AC23" s="141">
        <f t="shared" si="10"/>
        <v>0</v>
      </c>
      <c r="AD23" s="141">
        <f t="shared" si="11"/>
        <v>0</v>
      </c>
      <c r="AE23" s="141">
        <f t="shared" si="12"/>
        <v>0</v>
      </c>
      <c r="AF23" s="141">
        <f t="shared" si="15"/>
        <v>0</v>
      </c>
      <c r="AG23" s="93">
        <f t="shared" si="16"/>
        <v>1</v>
      </c>
      <c r="AH23" s="141">
        <f t="shared" si="17"/>
        <v>0</v>
      </c>
      <c r="AI23" s="141"/>
      <c r="AJ23" s="141"/>
      <c r="AK23" s="65"/>
      <c r="AL23" s="136"/>
      <c r="AM23" s="136"/>
      <c r="AN23" s="136"/>
      <c r="AO23" s="136"/>
      <c r="AP23" s="136"/>
      <c r="AQ23" s="136"/>
      <c r="AR23" s="136"/>
      <c r="AS23" s="136"/>
      <c r="AT23" s="136"/>
      <c r="AU23" s="136"/>
      <c r="AV23" s="136"/>
      <c r="AW23" s="136"/>
      <c r="AX23" s="136"/>
      <c r="AY23" s="136"/>
      <c r="AZ23" s="136"/>
      <c r="BA23" s="136"/>
    </row>
    <row r="24" spans="1:53" s="11" customFormat="1" ht="45.75" customHeight="1">
      <c r="A24" s="115"/>
      <c r="B24" s="81"/>
      <c r="C24" s="173" t="s">
        <v>46</v>
      </c>
      <c r="D24" s="174"/>
      <c r="E24" s="82"/>
      <c r="F24" s="83"/>
      <c r="G24" s="84"/>
      <c r="H24" s="84"/>
      <c r="I24" s="88"/>
      <c r="J24" s="85"/>
      <c r="K24" s="139"/>
      <c r="L24" s="139"/>
      <c r="M24" s="139"/>
      <c r="N24" s="139"/>
      <c r="O24" s="139"/>
      <c r="P24" s="139"/>
      <c r="Q24" s="139"/>
      <c r="R24" s="139"/>
      <c r="S24" s="139"/>
      <c r="T24" s="139"/>
      <c r="U24" s="139"/>
      <c r="V24" s="139"/>
      <c r="W24" s="140"/>
      <c r="X24" s="140"/>
      <c r="Y24" s="140"/>
      <c r="Z24" s="141"/>
      <c r="AA24" s="141"/>
      <c r="AB24" s="141"/>
      <c r="AC24" s="141"/>
      <c r="AD24" s="141"/>
      <c r="AE24" s="141"/>
      <c r="AF24" s="141"/>
      <c r="AG24" s="93"/>
      <c r="AH24" s="141"/>
      <c r="AI24" s="141"/>
      <c r="AJ24" s="141"/>
      <c r="AK24" s="86"/>
      <c r="AL24" s="136"/>
      <c r="AM24" s="136"/>
      <c r="AN24" s="136"/>
      <c r="AO24" s="136"/>
      <c r="AP24" s="136"/>
      <c r="AQ24" s="136"/>
      <c r="AR24" s="136"/>
      <c r="AS24" s="136"/>
      <c r="AT24" s="136"/>
      <c r="AU24" s="136"/>
      <c r="AV24" s="136"/>
      <c r="AW24" s="136"/>
      <c r="AX24" s="136"/>
      <c r="AY24" s="136"/>
      <c r="AZ24" s="136"/>
      <c r="BA24" s="136"/>
    </row>
    <row r="25" spans="1:53" s="95" customFormat="1" ht="38.25">
      <c r="A25" s="110" t="str">
        <f t="shared" si="13"/>
        <v/>
      </c>
      <c r="B25" s="91">
        <f>1+B23</f>
        <v>15</v>
      </c>
      <c r="C25" s="175" t="s">
        <v>53</v>
      </c>
      <c r="D25" s="32" t="s">
        <v>47</v>
      </c>
      <c r="E25" s="92">
        <v>1</v>
      </c>
      <c r="F25" s="47">
        <f t="shared" ref="F25" si="19">IF((J25&lt;&gt;""),($I$2*E25),1)</f>
        <v>1</v>
      </c>
      <c r="G25" s="13"/>
      <c r="H25" s="13"/>
      <c r="I25" s="13"/>
      <c r="J25" s="53"/>
      <c r="K25" s="139">
        <f t="shared" si="0"/>
        <v>0</v>
      </c>
      <c r="L25" s="139"/>
      <c r="M25" s="139"/>
      <c r="N25" s="139">
        <f t="shared" si="1"/>
        <v>0</v>
      </c>
      <c r="O25" s="139">
        <f t="shared" si="2"/>
        <v>0</v>
      </c>
      <c r="P25" s="139">
        <f t="shared" si="3"/>
        <v>0</v>
      </c>
      <c r="Q25" s="139"/>
      <c r="R25" s="139"/>
      <c r="S25" s="139"/>
      <c r="T25" s="139"/>
      <c r="U25" s="139"/>
      <c r="V25" s="139"/>
      <c r="W25" s="140">
        <f t="shared" si="4"/>
        <v>0</v>
      </c>
      <c r="X25" s="140">
        <f t="shared" si="5"/>
        <v>0</v>
      </c>
      <c r="Y25" s="140">
        <f t="shared" si="6"/>
        <v>0</v>
      </c>
      <c r="Z25" s="141">
        <f t="shared" si="7"/>
        <v>0</v>
      </c>
      <c r="AA25" s="141">
        <f t="shared" si="8"/>
        <v>0</v>
      </c>
      <c r="AB25" s="141">
        <f t="shared" si="9"/>
        <v>0</v>
      </c>
      <c r="AC25" s="141">
        <f t="shared" si="10"/>
        <v>0</v>
      </c>
      <c r="AD25" s="141">
        <f t="shared" si="11"/>
        <v>0</v>
      </c>
      <c r="AE25" s="141">
        <f t="shared" si="12"/>
        <v>0</v>
      </c>
      <c r="AF25" s="141">
        <f t="shared" si="15"/>
        <v>0</v>
      </c>
      <c r="AG25" s="93">
        <f t="shared" si="16"/>
        <v>1</v>
      </c>
      <c r="AH25" s="141">
        <f t="shared" si="17"/>
        <v>0</v>
      </c>
      <c r="AI25" s="141"/>
      <c r="AJ25" s="141"/>
      <c r="AK25" s="94"/>
      <c r="AL25" s="137"/>
      <c r="AM25" s="137"/>
      <c r="AN25" s="137"/>
      <c r="AO25" s="137"/>
      <c r="AP25" s="137"/>
      <c r="AQ25" s="137"/>
      <c r="AR25" s="137"/>
      <c r="AS25" s="137"/>
      <c r="AT25" s="137"/>
      <c r="AU25" s="137"/>
      <c r="AV25" s="137"/>
      <c r="AW25" s="137"/>
      <c r="AX25" s="137"/>
      <c r="AY25" s="137"/>
      <c r="AZ25" s="137"/>
      <c r="BA25" s="137"/>
    </row>
    <row r="26" spans="1:53" s="95" customFormat="1" ht="20.25">
      <c r="A26" s="110"/>
      <c r="B26" s="91">
        <f t="shared" si="18"/>
        <v>16</v>
      </c>
      <c r="C26" s="176"/>
      <c r="D26" s="32" t="s">
        <v>48</v>
      </c>
      <c r="E26" s="92">
        <v>2</v>
      </c>
      <c r="F26" s="47">
        <f>IF((J26&lt;&gt;""),($I$2*E26),2)</f>
        <v>2</v>
      </c>
      <c r="G26" s="13"/>
      <c r="H26" s="13"/>
      <c r="I26" s="13"/>
      <c r="J26" s="53"/>
      <c r="K26" s="139"/>
      <c r="L26" s="139">
        <f>IF((G26&lt;&gt;""),($G$2*E26),IF((H26&lt;&gt;""),($H$2*E26),IF((I26&lt;&gt;""),($I$2*E26),0)))</f>
        <v>0</v>
      </c>
      <c r="M26" s="139"/>
      <c r="N26" s="139"/>
      <c r="O26" s="139"/>
      <c r="P26" s="139"/>
      <c r="Q26" s="139">
        <f>IF((G26&lt;&gt;""),($G$2*E26),0)</f>
        <v>0</v>
      </c>
      <c r="R26" s="139">
        <f>IF((H26&lt;&gt;""),($H$2*E26),IF((I26&lt;&gt;""),($I$2*E26),0))</f>
        <v>0</v>
      </c>
      <c r="S26" s="139">
        <f>IF((I26&lt;&gt;""),($I$2*E26),0)</f>
        <v>0</v>
      </c>
      <c r="T26" s="139"/>
      <c r="U26" s="139"/>
      <c r="V26" s="139"/>
      <c r="W26" s="140">
        <f t="shared" si="4"/>
        <v>0</v>
      </c>
      <c r="X26" s="140">
        <f t="shared" si="5"/>
        <v>0</v>
      </c>
      <c r="Y26" s="140">
        <f t="shared" si="6"/>
        <v>0</v>
      </c>
      <c r="Z26" s="141">
        <f t="shared" si="7"/>
        <v>0</v>
      </c>
      <c r="AA26" s="141">
        <f t="shared" si="8"/>
        <v>0</v>
      </c>
      <c r="AB26" s="141">
        <f t="shared" si="9"/>
        <v>0</v>
      </c>
      <c r="AC26" s="141">
        <f t="shared" si="10"/>
        <v>0</v>
      </c>
      <c r="AD26" s="141">
        <f t="shared" si="11"/>
        <v>0</v>
      </c>
      <c r="AE26" s="141">
        <f t="shared" si="12"/>
        <v>0</v>
      </c>
      <c r="AF26" s="141">
        <f t="shared" si="15"/>
        <v>0</v>
      </c>
      <c r="AG26" s="93">
        <f t="shared" si="16"/>
        <v>2</v>
      </c>
      <c r="AH26" s="141"/>
      <c r="AI26" s="141">
        <f>IF((F26=0),(E26*$J$2),0)</f>
        <v>0</v>
      </c>
      <c r="AJ26" s="141"/>
      <c r="AK26" s="94"/>
      <c r="AL26" s="137"/>
      <c r="AM26" s="137"/>
      <c r="AN26" s="137"/>
      <c r="AO26" s="137"/>
      <c r="AP26" s="137"/>
      <c r="AQ26" s="137"/>
      <c r="AR26" s="137"/>
      <c r="AS26" s="137"/>
      <c r="AT26" s="137"/>
      <c r="AU26" s="137"/>
      <c r="AV26" s="137"/>
      <c r="AW26" s="137"/>
      <c r="AX26" s="137"/>
      <c r="AY26" s="137"/>
      <c r="AZ26" s="137"/>
      <c r="BA26" s="137"/>
    </row>
    <row r="27" spans="1:53" s="95" customFormat="1" ht="25.5">
      <c r="A27" s="110" t="str">
        <f t="shared" si="13"/>
        <v/>
      </c>
      <c r="B27" s="91">
        <f t="shared" si="18"/>
        <v>17</v>
      </c>
      <c r="C27" s="176"/>
      <c r="D27" s="32" t="s">
        <v>49</v>
      </c>
      <c r="E27" s="92">
        <v>2</v>
      </c>
      <c r="F27" s="47">
        <f t="shared" ref="F27:F29" si="20">IF((J27&lt;&gt;""),($I$2*E27),2)</f>
        <v>2</v>
      </c>
      <c r="G27" s="13"/>
      <c r="H27" s="13"/>
      <c r="I27" s="13"/>
      <c r="J27" s="53"/>
      <c r="K27" s="139"/>
      <c r="L27" s="139">
        <f t="shared" ref="L27:L29" si="21">IF((G27&lt;&gt;""),($G$2*E27),IF((H27&lt;&gt;""),($H$2*E27),IF((I27&lt;&gt;""),($I$2*E27),0)))</f>
        <v>0</v>
      </c>
      <c r="M27" s="139"/>
      <c r="N27" s="139"/>
      <c r="O27" s="139"/>
      <c r="P27" s="139"/>
      <c r="Q27" s="139">
        <f t="shared" ref="Q27:Q29" si="22">IF((G27&lt;&gt;""),($G$2*E27),0)</f>
        <v>0</v>
      </c>
      <c r="R27" s="139">
        <f t="shared" ref="R27:R29" si="23">IF((H27&lt;&gt;""),($H$2*E27),IF((I27&lt;&gt;""),($I$2*E27),0))</f>
        <v>0</v>
      </c>
      <c r="S27" s="139">
        <f t="shared" ref="S27:S29" si="24">IF((I27&lt;&gt;""),($I$2*E27),0)</f>
        <v>0</v>
      </c>
      <c r="T27" s="139"/>
      <c r="U27" s="139"/>
      <c r="V27" s="139"/>
      <c r="W27" s="140">
        <f t="shared" si="4"/>
        <v>0</v>
      </c>
      <c r="X27" s="140">
        <f t="shared" si="5"/>
        <v>0</v>
      </c>
      <c r="Y27" s="140">
        <f t="shared" si="6"/>
        <v>0</v>
      </c>
      <c r="Z27" s="141">
        <f t="shared" si="7"/>
        <v>0</v>
      </c>
      <c r="AA27" s="141">
        <f t="shared" si="8"/>
        <v>0</v>
      </c>
      <c r="AB27" s="141">
        <f t="shared" si="9"/>
        <v>0</v>
      </c>
      <c r="AC27" s="141">
        <f t="shared" si="10"/>
        <v>0</v>
      </c>
      <c r="AD27" s="141">
        <f t="shared" si="11"/>
        <v>0</v>
      </c>
      <c r="AE27" s="141">
        <f t="shared" si="12"/>
        <v>0</v>
      </c>
      <c r="AF27" s="141">
        <f t="shared" si="15"/>
        <v>0</v>
      </c>
      <c r="AG27" s="93">
        <f t="shared" si="16"/>
        <v>2</v>
      </c>
      <c r="AH27" s="141"/>
      <c r="AI27" s="141">
        <f t="shared" ref="AI27:AI29" si="25">IF((F27=0),(E27*$J$2),0)</f>
        <v>0</v>
      </c>
      <c r="AJ27" s="141"/>
      <c r="AK27" s="94"/>
      <c r="AL27" s="137"/>
      <c r="AM27" s="137"/>
      <c r="AN27" s="137"/>
      <c r="AO27" s="137"/>
      <c r="AP27" s="137"/>
      <c r="AQ27" s="137"/>
      <c r="AR27" s="137"/>
      <c r="AS27" s="137"/>
      <c r="AT27" s="137"/>
      <c r="AU27" s="137"/>
      <c r="AV27" s="137"/>
      <c r="AW27" s="137"/>
      <c r="AX27" s="137"/>
      <c r="AY27" s="137"/>
      <c r="AZ27" s="137"/>
      <c r="BA27" s="137"/>
    </row>
    <row r="28" spans="1:53" s="95" customFormat="1" ht="25.5">
      <c r="A28" s="110" t="str">
        <f t="shared" si="13"/>
        <v/>
      </c>
      <c r="B28" s="91">
        <f t="shared" si="18"/>
        <v>18</v>
      </c>
      <c r="C28" s="176"/>
      <c r="D28" s="32" t="s">
        <v>50</v>
      </c>
      <c r="E28" s="92">
        <v>2</v>
      </c>
      <c r="F28" s="47">
        <f t="shared" si="20"/>
        <v>2</v>
      </c>
      <c r="G28" s="13"/>
      <c r="H28" s="13"/>
      <c r="I28" s="13"/>
      <c r="J28" s="53"/>
      <c r="K28" s="139"/>
      <c r="L28" s="139">
        <f t="shared" si="21"/>
        <v>0</v>
      </c>
      <c r="M28" s="139"/>
      <c r="N28" s="139"/>
      <c r="O28" s="139"/>
      <c r="P28" s="139"/>
      <c r="Q28" s="139">
        <f t="shared" si="22"/>
        <v>0</v>
      </c>
      <c r="R28" s="139">
        <f t="shared" si="23"/>
        <v>0</v>
      </c>
      <c r="S28" s="139">
        <f t="shared" si="24"/>
        <v>0</v>
      </c>
      <c r="T28" s="139"/>
      <c r="U28" s="139"/>
      <c r="V28" s="139"/>
      <c r="W28" s="140">
        <f t="shared" si="4"/>
        <v>0</v>
      </c>
      <c r="X28" s="140">
        <f t="shared" si="5"/>
        <v>0</v>
      </c>
      <c r="Y28" s="140">
        <f t="shared" si="6"/>
        <v>0</v>
      </c>
      <c r="Z28" s="141">
        <f t="shared" si="7"/>
        <v>0</v>
      </c>
      <c r="AA28" s="141">
        <f t="shared" si="8"/>
        <v>0</v>
      </c>
      <c r="AB28" s="141">
        <f t="shared" si="9"/>
        <v>0</v>
      </c>
      <c r="AC28" s="141">
        <f t="shared" si="10"/>
        <v>0</v>
      </c>
      <c r="AD28" s="141">
        <f t="shared" si="11"/>
        <v>0</v>
      </c>
      <c r="AE28" s="141">
        <f t="shared" si="12"/>
        <v>0</v>
      </c>
      <c r="AF28" s="141">
        <f t="shared" si="15"/>
        <v>0</v>
      </c>
      <c r="AG28" s="93">
        <f t="shared" si="16"/>
        <v>2</v>
      </c>
      <c r="AH28" s="141"/>
      <c r="AI28" s="141">
        <f t="shared" si="25"/>
        <v>0</v>
      </c>
      <c r="AJ28" s="141"/>
      <c r="AK28" s="94"/>
      <c r="AL28" s="137"/>
      <c r="AM28" s="137"/>
      <c r="AN28" s="137"/>
      <c r="AO28" s="137"/>
      <c r="AP28" s="137"/>
      <c r="AQ28" s="137"/>
      <c r="AR28" s="137"/>
      <c r="AS28" s="137"/>
      <c r="AT28" s="137"/>
      <c r="AU28" s="137"/>
      <c r="AV28" s="137"/>
      <c r="AW28" s="137"/>
      <c r="AX28" s="137"/>
      <c r="AY28" s="137"/>
      <c r="AZ28" s="137"/>
      <c r="BA28" s="137"/>
    </row>
    <row r="29" spans="1:53" s="95" customFormat="1" ht="25.5">
      <c r="A29" s="110"/>
      <c r="B29" s="91">
        <f t="shared" si="18"/>
        <v>19</v>
      </c>
      <c r="C29" s="176"/>
      <c r="D29" s="32" t="s">
        <v>51</v>
      </c>
      <c r="E29" s="92">
        <v>2</v>
      </c>
      <c r="F29" s="47">
        <f t="shared" si="20"/>
        <v>2</v>
      </c>
      <c r="G29" s="13"/>
      <c r="H29" s="13"/>
      <c r="I29" s="13"/>
      <c r="J29" s="53"/>
      <c r="K29" s="139"/>
      <c r="L29" s="139">
        <f t="shared" si="21"/>
        <v>0</v>
      </c>
      <c r="M29" s="139"/>
      <c r="N29" s="139"/>
      <c r="O29" s="139"/>
      <c r="P29" s="139"/>
      <c r="Q29" s="139">
        <f t="shared" si="22"/>
        <v>0</v>
      </c>
      <c r="R29" s="139">
        <f t="shared" si="23"/>
        <v>0</v>
      </c>
      <c r="S29" s="139">
        <f t="shared" si="24"/>
        <v>0</v>
      </c>
      <c r="T29" s="139"/>
      <c r="U29" s="139"/>
      <c r="V29" s="139"/>
      <c r="W29" s="140">
        <f t="shared" si="4"/>
        <v>0</v>
      </c>
      <c r="X29" s="140">
        <f t="shared" si="5"/>
        <v>0</v>
      </c>
      <c r="Y29" s="140">
        <f t="shared" si="6"/>
        <v>0</v>
      </c>
      <c r="Z29" s="141">
        <f t="shared" si="7"/>
        <v>0</v>
      </c>
      <c r="AA29" s="141">
        <f t="shared" si="8"/>
        <v>0</v>
      </c>
      <c r="AB29" s="141">
        <f t="shared" si="9"/>
        <v>0</v>
      </c>
      <c r="AC29" s="141">
        <f t="shared" si="10"/>
        <v>0</v>
      </c>
      <c r="AD29" s="141">
        <f t="shared" si="11"/>
        <v>0</v>
      </c>
      <c r="AE29" s="141">
        <f t="shared" si="12"/>
        <v>0</v>
      </c>
      <c r="AF29" s="141">
        <f t="shared" si="15"/>
        <v>0</v>
      </c>
      <c r="AG29" s="93">
        <f t="shared" si="16"/>
        <v>2</v>
      </c>
      <c r="AH29" s="141"/>
      <c r="AI29" s="141">
        <f t="shared" si="25"/>
        <v>0</v>
      </c>
      <c r="AJ29" s="141"/>
      <c r="AK29" s="94"/>
      <c r="AL29" s="137"/>
      <c r="AM29" s="137"/>
      <c r="AN29" s="137"/>
      <c r="AO29" s="137"/>
      <c r="AP29" s="137"/>
      <c r="AQ29" s="137"/>
      <c r="AR29" s="137"/>
      <c r="AS29" s="137"/>
      <c r="AT29" s="137"/>
      <c r="AU29" s="137"/>
      <c r="AV29" s="137"/>
      <c r="AW29" s="137"/>
      <c r="AX29" s="137"/>
      <c r="AY29" s="137"/>
      <c r="AZ29" s="137"/>
      <c r="BA29" s="137"/>
    </row>
    <row r="30" spans="1:53" s="95" customFormat="1" ht="30.75" customHeight="1">
      <c r="A30" s="110" t="str">
        <f t="shared" si="13"/>
        <v/>
      </c>
      <c r="B30" s="91">
        <f t="shared" si="18"/>
        <v>20</v>
      </c>
      <c r="C30" s="176"/>
      <c r="D30" s="32" t="s">
        <v>52</v>
      </c>
      <c r="E30" s="92">
        <v>3</v>
      </c>
      <c r="F30" s="47">
        <f>IF((J30&lt;&gt;""),($I$2*E30),3)</f>
        <v>3</v>
      </c>
      <c r="G30" s="13"/>
      <c r="H30" s="13"/>
      <c r="I30" s="13"/>
      <c r="J30" s="53"/>
      <c r="K30" s="139"/>
      <c r="L30" s="139"/>
      <c r="M30" s="139">
        <f>IF((G30&lt;&gt;""),($G$2*E30),IF((H30&lt;&gt;""),($H$2*E30),IF((I30&lt;&gt;""),($I$2*E30),0)))</f>
        <v>0</v>
      </c>
      <c r="N30" s="139"/>
      <c r="O30" s="139"/>
      <c r="P30" s="139"/>
      <c r="Q30" s="139"/>
      <c r="R30" s="139"/>
      <c r="S30" s="139"/>
      <c r="T30" s="139">
        <f>IF((G30&lt;&gt;""),($G$2*E30),0)</f>
        <v>0</v>
      </c>
      <c r="U30" s="139">
        <f>IF((H30&lt;&gt;""),($H$2*E30),IF((I30&lt;&gt;""),($I$2*E30),0))</f>
        <v>0</v>
      </c>
      <c r="V30" s="139">
        <f>IF((I30&lt;&gt;""),($I$2*E30),0)</f>
        <v>0</v>
      </c>
      <c r="W30" s="140">
        <f t="shared" si="4"/>
        <v>0</v>
      </c>
      <c r="X30" s="140">
        <f t="shared" si="5"/>
        <v>0</v>
      </c>
      <c r="Y30" s="140">
        <f t="shared" si="6"/>
        <v>0</v>
      </c>
      <c r="Z30" s="141">
        <f t="shared" si="7"/>
        <v>0</v>
      </c>
      <c r="AA30" s="141">
        <f t="shared" si="8"/>
        <v>0</v>
      </c>
      <c r="AB30" s="141">
        <f t="shared" si="9"/>
        <v>0</v>
      </c>
      <c r="AC30" s="141">
        <f t="shared" si="10"/>
        <v>0</v>
      </c>
      <c r="AD30" s="141">
        <f t="shared" si="11"/>
        <v>0</v>
      </c>
      <c r="AE30" s="141">
        <f t="shared" si="12"/>
        <v>0</v>
      </c>
      <c r="AF30" s="141">
        <f t="shared" si="15"/>
        <v>0</v>
      </c>
      <c r="AG30" s="93">
        <f t="shared" si="16"/>
        <v>3</v>
      </c>
      <c r="AH30" s="141"/>
      <c r="AI30" s="141"/>
      <c r="AJ30" s="141">
        <f>IF((F30=0),(E30*$J$2),0)</f>
        <v>0</v>
      </c>
      <c r="AK30" s="94"/>
      <c r="AL30" s="137"/>
      <c r="AM30" s="137"/>
      <c r="AN30" s="137"/>
      <c r="AO30" s="137"/>
      <c r="AP30" s="137"/>
      <c r="AQ30" s="137"/>
      <c r="AR30" s="137"/>
      <c r="AS30" s="137"/>
      <c r="AT30" s="137"/>
      <c r="AU30" s="137"/>
      <c r="AV30" s="137"/>
      <c r="AW30" s="137"/>
      <c r="AX30" s="137"/>
      <c r="AY30" s="137"/>
      <c r="AZ30" s="137"/>
      <c r="BA30" s="137"/>
    </row>
    <row r="31" spans="1:53" s="11" customFormat="1" ht="47.25" customHeight="1">
      <c r="A31" s="110" t="str">
        <f t="shared" si="13"/>
        <v/>
      </c>
      <c r="B31" s="91">
        <f t="shared" si="18"/>
        <v>21</v>
      </c>
      <c r="C31" s="177" t="s">
        <v>54</v>
      </c>
      <c r="D31" s="32" t="s">
        <v>145</v>
      </c>
      <c r="E31" s="92">
        <v>1</v>
      </c>
      <c r="F31" s="47">
        <f t="shared" ref="F31:F32" si="26">IF((J31&lt;&gt;""),($I$2*E31),1)</f>
        <v>1</v>
      </c>
      <c r="G31" s="13"/>
      <c r="H31" s="13"/>
      <c r="I31" s="13"/>
      <c r="J31" s="53"/>
      <c r="K31" s="139">
        <f t="shared" ref="K31:K32" si="27">IF((G31&lt;&gt;""),($G$2*E31),IF((H31&lt;&gt;""),($H$2*E31),IF((I31&lt;&gt;""),($I$2*E31),0)))</f>
        <v>0</v>
      </c>
      <c r="L31" s="139"/>
      <c r="M31" s="139"/>
      <c r="N31" s="139">
        <f t="shared" ref="N31:N32" si="28">IF((G31&lt;&gt;""),($G$2*E31),0)</f>
        <v>0</v>
      </c>
      <c r="O31" s="139">
        <f t="shared" ref="O31:O32" si="29">IF((H31&lt;&gt;""),($H$2*E31),IF((I31&lt;&gt;""),($I$2*E31),0))</f>
        <v>0</v>
      </c>
      <c r="P31" s="139">
        <f t="shared" ref="P31:P32" si="30">IF((I31&lt;&gt;""),($I$2*E31),0)</f>
        <v>0</v>
      </c>
      <c r="Q31" s="139"/>
      <c r="R31" s="139"/>
      <c r="S31" s="139"/>
      <c r="T31" s="139"/>
      <c r="U31" s="139"/>
      <c r="V31" s="139"/>
      <c r="W31" s="140">
        <f t="shared" si="4"/>
        <v>0</v>
      </c>
      <c r="X31" s="140">
        <f t="shared" si="5"/>
        <v>0</v>
      </c>
      <c r="Y31" s="140">
        <f t="shared" si="6"/>
        <v>0</v>
      </c>
      <c r="Z31" s="141">
        <f t="shared" si="7"/>
        <v>0</v>
      </c>
      <c r="AA31" s="141">
        <f t="shared" si="8"/>
        <v>0</v>
      </c>
      <c r="AB31" s="141">
        <f t="shared" si="9"/>
        <v>0</v>
      </c>
      <c r="AC31" s="141">
        <f t="shared" si="10"/>
        <v>0</v>
      </c>
      <c r="AD31" s="141">
        <f t="shared" si="11"/>
        <v>0</v>
      </c>
      <c r="AE31" s="141">
        <f t="shared" si="12"/>
        <v>0</v>
      </c>
      <c r="AF31" s="141">
        <f t="shared" si="15"/>
        <v>0</v>
      </c>
      <c r="AG31" s="93">
        <f t="shared" si="16"/>
        <v>1</v>
      </c>
      <c r="AH31" s="141">
        <f t="shared" ref="AH31:AH32" si="31">IF((F31=0),(E31*$J$2),0)</f>
        <v>0</v>
      </c>
      <c r="AI31" s="141"/>
      <c r="AJ31" s="141"/>
      <c r="AK31" s="65"/>
      <c r="AL31" s="136"/>
      <c r="AM31" s="136"/>
      <c r="AN31" s="136"/>
      <c r="AO31" s="136"/>
      <c r="AP31" s="136"/>
      <c r="AQ31" s="136"/>
      <c r="AR31" s="136"/>
      <c r="AS31" s="136"/>
      <c r="AT31" s="136"/>
      <c r="AU31" s="136"/>
      <c r="AV31" s="136"/>
      <c r="AW31" s="136"/>
      <c r="AX31" s="136"/>
      <c r="AY31" s="136"/>
      <c r="AZ31" s="136"/>
      <c r="BA31" s="136"/>
    </row>
    <row r="32" spans="1:53" s="11" customFormat="1" ht="33" customHeight="1">
      <c r="A32" s="110" t="str">
        <f>IF(COUNTA(G32,H32,I32,J32)&gt;1,"Vale","")</f>
        <v/>
      </c>
      <c r="B32" s="91">
        <f t="shared" si="18"/>
        <v>22</v>
      </c>
      <c r="C32" s="178"/>
      <c r="D32" s="32" t="s">
        <v>65</v>
      </c>
      <c r="E32" s="92">
        <v>1</v>
      </c>
      <c r="F32" s="47">
        <f t="shared" si="26"/>
        <v>1</v>
      </c>
      <c r="G32" s="13"/>
      <c r="H32" s="13"/>
      <c r="I32" s="13"/>
      <c r="J32" s="53"/>
      <c r="K32" s="139">
        <f t="shared" si="27"/>
        <v>0</v>
      </c>
      <c r="L32" s="139"/>
      <c r="M32" s="139"/>
      <c r="N32" s="139">
        <f t="shared" si="28"/>
        <v>0</v>
      </c>
      <c r="O32" s="139">
        <f t="shared" si="29"/>
        <v>0</v>
      </c>
      <c r="P32" s="139">
        <f t="shared" si="30"/>
        <v>0</v>
      </c>
      <c r="Q32" s="139"/>
      <c r="R32" s="139"/>
      <c r="S32" s="139"/>
      <c r="T32" s="139"/>
      <c r="U32" s="139"/>
      <c r="V32" s="139"/>
      <c r="W32" s="140">
        <f t="shared" si="4"/>
        <v>0</v>
      </c>
      <c r="X32" s="140">
        <f t="shared" si="5"/>
        <v>0</v>
      </c>
      <c r="Y32" s="140">
        <f t="shared" si="6"/>
        <v>0</v>
      </c>
      <c r="Z32" s="141">
        <f t="shared" si="7"/>
        <v>0</v>
      </c>
      <c r="AA32" s="141">
        <f t="shared" si="8"/>
        <v>0</v>
      </c>
      <c r="AB32" s="141">
        <f t="shared" si="9"/>
        <v>0</v>
      </c>
      <c r="AC32" s="141">
        <f t="shared" si="10"/>
        <v>0</v>
      </c>
      <c r="AD32" s="141">
        <f t="shared" si="11"/>
        <v>0</v>
      </c>
      <c r="AE32" s="141">
        <f t="shared" si="12"/>
        <v>0</v>
      </c>
      <c r="AF32" s="141">
        <f t="shared" si="15"/>
        <v>0</v>
      </c>
      <c r="AG32" s="93">
        <f t="shared" si="16"/>
        <v>1</v>
      </c>
      <c r="AH32" s="141">
        <f t="shared" si="31"/>
        <v>0</v>
      </c>
      <c r="AI32" s="141"/>
      <c r="AJ32" s="141"/>
      <c r="AK32" s="65"/>
      <c r="AL32" s="136"/>
      <c r="AM32" s="136"/>
      <c r="AN32" s="136"/>
      <c r="AO32" s="136"/>
      <c r="AP32" s="136"/>
      <c r="AQ32" s="136"/>
      <c r="AR32" s="136"/>
      <c r="AS32" s="136"/>
      <c r="AT32" s="136"/>
      <c r="AU32" s="136"/>
      <c r="AV32" s="136"/>
      <c r="AW32" s="136"/>
      <c r="AX32" s="136"/>
      <c r="AY32" s="136"/>
      <c r="AZ32" s="136"/>
      <c r="BA32" s="136"/>
    </row>
    <row r="33" spans="1:53" s="11" customFormat="1" ht="45" customHeight="1">
      <c r="A33" s="110" t="str">
        <f t="shared" si="13"/>
        <v/>
      </c>
      <c r="B33" s="91">
        <f t="shared" si="18"/>
        <v>23</v>
      </c>
      <c r="C33" s="178"/>
      <c r="D33" s="32" t="s">
        <v>66</v>
      </c>
      <c r="E33" s="92">
        <v>2</v>
      </c>
      <c r="F33" s="47">
        <f t="shared" ref="F33:F35" si="32">IF((J33&lt;&gt;""),($I$2*E33),2)</f>
        <v>2</v>
      </c>
      <c r="G33" s="13"/>
      <c r="H33" s="13"/>
      <c r="I33" s="13"/>
      <c r="J33" s="53"/>
      <c r="K33" s="139"/>
      <c r="L33" s="139">
        <f>IF((G33&lt;&gt;""),($G$2*E33),IF((H33&lt;&gt;""),($H$2*E33),IF((I33&lt;&gt;""),($I$2*E33),0)))</f>
        <v>0</v>
      </c>
      <c r="M33" s="139"/>
      <c r="N33" s="139"/>
      <c r="O33" s="139"/>
      <c r="P33" s="139"/>
      <c r="Q33" s="139">
        <f>IF((G33&lt;&gt;""),($G$2*E33),0)</f>
        <v>0</v>
      </c>
      <c r="R33" s="139">
        <f>IF((H33&lt;&gt;""),($H$2*E33),IF((I33&lt;&gt;""),($I$2*E33),0))</f>
        <v>0</v>
      </c>
      <c r="S33" s="139">
        <f>IF((I33&lt;&gt;""),($I$2*E33),0)</f>
        <v>0</v>
      </c>
      <c r="T33" s="139"/>
      <c r="U33" s="139"/>
      <c r="V33" s="139"/>
      <c r="W33" s="140">
        <f t="shared" si="4"/>
        <v>0</v>
      </c>
      <c r="X33" s="140">
        <f t="shared" si="5"/>
        <v>0</v>
      </c>
      <c r="Y33" s="140">
        <f t="shared" si="6"/>
        <v>0</v>
      </c>
      <c r="Z33" s="141">
        <f t="shared" si="7"/>
        <v>0</v>
      </c>
      <c r="AA33" s="141">
        <f t="shared" si="8"/>
        <v>0</v>
      </c>
      <c r="AB33" s="141">
        <f t="shared" si="9"/>
        <v>0</v>
      </c>
      <c r="AC33" s="141">
        <f t="shared" si="10"/>
        <v>0</v>
      </c>
      <c r="AD33" s="141">
        <f t="shared" si="11"/>
        <v>0</v>
      </c>
      <c r="AE33" s="141">
        <f t="shared" si="12"/>
        <v>0</v>
      </c>
      <c r="AF33" s="141">
        <f t="shared" si="15"/>
        <v>0</v>
      </c>
      <c r="AG33" s="93">
        <f t="shared" si="16"/>
        <v>2</v>
      </c>
      <c r="AH33" s="141"/>
      <c r="AI33" s="141">
        <f>IF((F33=0),(E33*$J$2),0)</f>
        <v>0</v>
      </c>
      <c r="AJ33" s="141"/>
      <c r="AK33" s="65"/>
      <c r="AL33" s="136"/>
      <c r="AM33" s="136"/>
      <c r="AN33" s="136"/>
      <c r="AO33" s="136"/>
      <c r="AP33" s="136"/>
      <c r="AQ33" s="136"/>
      <c r="AR33" s="136"/>
      <c r="AS33" s="136"/>
      <c r="AT33" s="136"/>
      <c r="AU33" s="136"/>
      <c r="AV33" s="136"/>
      <c r="AW33" s="136"/>
      <c r="AX33" s="136"/>
      <c r="AY33" s="136"/>
      <c r="AZ33" s="136"/>
      <c r="BA33" s="136"/>
    </row>
    <row r="34" spans="1:53" s="11" customFormat="1" ht="29.25" customHeight="1">
      <c r="A34" s="110" t="str">
        <f t="shared" si="13"/>
        <v/>
      </c>
      <c r="B34" s="91">
        <f t="shared" si="18"/>
        <v>24</v>
      </c>
      <c r="C34" s="178"/>
      <c r="D34" s="32" t="s">
        <v>67</v>
      </c>
      <c r="E34" s="92">
        <v>2</v>
      </c>
      <c r="F34" s="47">
        <f t="shared" si="32"/>
        <v>2</v>
      </c>
      <c r="G34" s="13"/>
      <c r="H34" s="13"/>
      <c r="I34" s="13"/>
      <c r="J34" s="53"/>
      <c r="K34" s="139"/>
      <c r="L34" s="139">
        <f>IF((G34&lt;&gt;""),($G$2*E34),IF((H34&lt;&gt;""),($H$2*E34),IF((I34&lt;&gt;""),($I$2*E34),0)))</f>
        <v>0</v>
      </c>
      <c r="M34" s="139"/>
      <c r="N34" s="139"/>
      <c r="O34" s="139"/>
      <c r="P34" s="139"/>
      <c r="Q34" s="139">
        <f>IF((G34&lt;&gt;""),($G$2*E34),0)</f>
        <v>0</v>
      </c>
      <c r="R34" s="139">
        <f>IF((H34&lt;&gt;""),($H$2*E34),IF((I34&lt;&gt;""),($I$2*E34),0))</f>
        <v>0</v>
      </c>
      <c r="S34" s="139">
        <f>IF((I34&lt;&gt;""),($I$2*E34),0)</f>
        <v>0</v>
      </c>
      <c r="T34" s="139"/>
      <c r="U34" s="139"/>
      <c r="V34" s="139"/>
      <c r="W34" s="140">
        <f t="shared" si="4"/>
        <v>0</v>
      </c>
      <c r="X34" s="140">
        <f t="shared" si="5"/>
        <v>0</v>
      </c>
      <c r="Y34" s="140">
        <f t="shared" si="6"/>
        <v>0</v>
      </c>
      <c r="Z34" s="141">
        <f t="shared" si="7"/>
        <v>0</v>
      </c>
      <c r="AA34" s="141">
        <f t="shared" si="8"/>
        <v>0</v>
      </c>
      <c r="AB34" s="141">
        <f t="shared" si="9"/>
        <v>0</v>
      </c>
      <c r="AC34" s="141">
        <f t="shared" si="10"/>
        <v>0</v>
      </c>
      <c r="AD34" s="141">
        <f t="shared" si="11"/>
        <v>0</v>
      </c>
      <c r="AE34" s="141">
        <f t="shared" si="12"/>
        <v>0</v>
      </c>
      <c r="AF34" s="141">
        <f t="shared" si="15"/>
        <v>0</v>
      </c>
      <c r="AG34" s="93">
        <f t="shared" si="16"/>
        <v>2</v>
      </c>
      <c r="AH34" s="141"/>
      <c r="AI34" s="141">
        <f>IF((F34=0),(E34*$J$2),0)</f>
        <v>0</v>
      </c>
      <c r="AJ34" s="141"/>
      <c r="AK34" s="65"/>
      <c r="AL34" s="136"/>
      <c r="AM34" s="136"/>
      <c r="AN34" s="136"/>
      <c r="AO34" s="136"/>
      <c r="AP34" s="136"/>
      <c r="AQ34" s="136"/>
      <c r="AR34" s="136"/>
      <c r="AS34" s="136"/>
      <c r="AT34" s="136"/>
      <c r="AU34" s="136"/>
      <c r="AV34" s="136"/>
      <c r="AW34" s="136"/>
      <c r="AX34" s="136"/>
      <c r="AY34" s="136"/>
      <c r="AZ34" s="136"/>
      <c r="BA34" s="136"/>
    </row>
    <row r="35" spans="1:53" s="11" customFormat="1" ht="27" customHeight="1">
      <c r="A35" s="110" t="str">
        <f t="shared" si="13"/>
        <v/>
      </c>
      <c r="B35" s="91">
        <f t="shared" si="18"/>
        <v>25</v>
      </c>
      <c r="C35" s="178"/>
      <c r="D35" s="32" t="s">
        <v>68</v>
      </c>
      <c r="E35" s="92">
        <v>2</v>
      </c>
      <c r="F35" s="47">
        <f t="shared" si="32"/>
        <v>2</v>
      </c>
      <c r="G35" s="13"/>
      <c r="H35" s="13"/>
      <c r="I35" s="13"/>
      <c r="J35" s="97"/>
      <c r="K35" s="139"/>
      <c r="L35" s="139">
        <f>IF((G35&lt;&gt;""),($G$2*E35),IF((H35&lt;&gt;""),($H$2*E35),IF((I35&lt;&gt;""),($I$2*E35),0)))</f>
        <v>0</v>
      </c>
      <c r="M35" s="139"/>
      <c r="N35" s="139"/>
      <c r="O35" s="139"/>
      <c r="P35" s="139"/>
      <c r="Q35" s="139">
        <f>IF((G35&lt;&gt;""),($G$2*E35),0)</f>
        <v>0</v>
      </c>
      <c r="R35" s="139">
        <f>IF((H35&lt;&gt;""),($H$2*E35),IF((I35&lt;&gt;""),($I$2*E35),0))</f>
        <v>0</v>
      </c>
      <c r="S35" s="139">
        <f>IF((I35&lt;&gt;""),($I$2*E35),0)</f>
        <v>0</v>
      </c>
      <c r="T35" s="139"/>
      <c r="U35" s="139"/>
      <c r="V35" s="139"/>
      <c r="W35" s="140">
        <f t="shared" si="4"/>
        <v>0</v>
      </c>
      <c r="X35" s="140">
        <f t="shared" si="5"/>
        <v>0</v>
      </c>
      <c r="Y35" s="140">
        <f t="shared" si="6"/>
        <v>0</v>
      </c>
      <c r="Z35" s="141">
        <f t="shared" si="7"/>
        <v>0</v>
      </c>
      <c r="AA35" s="141">
        <f t="shared" si="8"/>
        <v>0</v>
      </c>
      <c r="AB35" s="141">
        <f t="shared" si="9"/>
        <v>0</v>
      </c>
      <c r="AC35" s="141">
        <f t="shared" si="10"/>
        <v>0</v>
      </c>
      <c r="AD35" s="141">
        <f t="shared" si="11"/>
        <v>0</v>
      </c>
      <c r="AE35" s="141">
        <f t="shared" si="12"/>
        <v>0</v>
      </c>
      <c r="AF35" s="141">
        <f t="shared" si="15"/>
        <v>0</v>
      </c>
      <c r="AG35" s="93">
        <f t="shared" si="16"/>
        <v>2</v>
      </c>
      <c r="AH35" s="141"/>
      <c r="AI35" s="141">
        <f>IF((F35=0),(E35*$J$2),0)</f>
        <v>0</v>
      </c>
      <c r="AJ35" s="141"/>
      <c r="AK35" s="65"/>
      <c r="AL35" s="136"/>
      <c r="AM35" s="136"/>
      <c r="AN35" s="136"/>
      <c r="AO35" s="136"/>
      <c r="AP35" s="136"/>
      <c r="AQ35" s="136"/>
      <c r="AR35" s="136"/>
      <c r="AS35" s="136"/>
      <c r="AT35" s="136"/>
      <c r="AU35" s="136"/>
      <c r="AV35" s="136"/>
      <c r="AW35" s="136"/>
      <c r="AX35" s="136"/>
      <c r="AY35" s="136"/>
      <c r="AZ35" s="136"/>
      <c r="BA35" s="136"/>
    </row>
    <row r="36" spans="1:53" s="11" customFormat="1" ht="27" customHeight="1">
      <c r="A36" s="110"/>
      <c r="B36" s="91">
        <f t="shared" si="18"/>
        <v>26</v>
      </c>
      <c r="C36" s="178"/>
      <c r="D36" s="32" t="s">
        <v>69</v>
      </c>
      <c r="E36" s="92">
        <v>3</v>
      </c>
      <c r="F36" s="47">
        <v>3</v>
      </c>
      <c r="G36" s="13"/>
      <c r="H36" s="13"/>
      <c r="I36" s="13"/>
      <c r="J36" s="97"/>
      <c r="K36" s="139"/>
      <c r="L36" s="139"/>
      <c r="M36" s="139">
        <f>IF((G36&lt;&gt;""),($G$2*E36),IF((H36&lt;&gt;""),($H$2*E36),IF((I36&lt;&gt;""),($I$2*E36),0)))</f>
        <v>0</v>
      </c>
      <c r="N36" s="139"/>
      <c r="O36" s="139"/>
      <c r="P36" s="139"/>
      <c r="Q36" s="139"/>
      <c r="R36" s="139"/>
      <c r="S36" s="139"/>
      <c r="T36" s="139">
        <f>IF((G36&lt;&gt;""),($G$2*E36),0)</f>
        <v>0</v>
      </c>
      <c r="U36" s="139">
        <f>IF((H36&lt;&gt;""),($H$2*E36),IF((I36&lt;&gt;""),($I$2*E36),0))</f>
        <v>0</v>
      </c>
      <c r="V36" s="139">
        <f>IF((I36&lt;&gt;""),($I$2*E36),0)</f>
        <v>0</v>
      </c>
      <c r="W36" s="140">
        <f t="shared" si="4"/>
        <v>0</v>
      </c>
      <c r="X36" s="140">
        <f t="shared" si="5"/>
        <v>0</v>
      </c>
      <c r="Y36" s="140">
        <f t="shared" si="6"/>
        <v>0</v>
      </c>
      <c r="Z36" s="141">
        <f t="shared" si="7"/>
        <v>0</v>
      </c>
      <c r="AA36" s="141">
        <f t="shared" si="8"/>
        <v>0</v>
      </c>
      <c r="AB36" s="141">
        <f t="shared" si="9"/>
        <v>0</v>
      </c>
      <c r="AC36" s="141">
        <f t="shared" si="10"/>
        <v>0</v>
      </c>
      <c r="AD36" s="141">
        <f t="shared" si="11"/>
        <v>0</v>
      </c>
      <c r="AE36" s="141">
        <f t="shared" si="12"/>
        <v>0</v>
      </c>
      <c r="AF36" s="141">
        <f t="shared" si="15"/>
        <v>0</v>
      </c>
      <c r="AG36" s="93">
        <f t="shared" si="16"/>
        <v>3</v>
      </c>
      <c r="AH36" s="141"/>
      <c r="AI36" s="141"/>
      <c r="AJ36" s="141">
        <f>IF((F36=0),(E36*$J$2),0)</f>
        <v>0</v>
      </c>
      <c r="AK36" s="65"/>
      <c r="AL36" s="136"/>
      <c r="AM36" s="136"/>
      <c r="AN36" s="136"/>
      <c r="AO36" s="136"/>
      <c r="AP36" s="136"/>
      <c r="AQ36" s="136"/>
      <c r="AR36" s="136"/>
      <c r="AS36" s="136"/>
      <c r="AT36" s="136"/>
      <c r="AU36" s="136"/>
      <c r="AV36" s="136"/>
      <c r="AW36" s="136"/>
      <c r="AX36" s="136"/>
      <c r="AY36" s="136"/>
      <c r="AZ36" s="136"/>
      <c r="BA36" s="136"/>
    </row>
    <row r="37" spans="1:53" s="11" customFormat="1" ht="20.25">
      <c r="A37" s="110" t="str">
        <f t="shared" si="13"/>
        <v/>
      </c>
      <c r="B37" s="91">
        <f t="shared" si="18"/>
        <v>27</v>
      </c>
      <c r="C37" s="178"/>
      <c r="D37" s="32" t="s">
        <v>70</v>
      </c>
      <c r="E37" s="92">
        <v>3</v>
      </c>
      <c r="F37" s="47">
        <f t="shared" ref="F37:F38" si="33">IF((J37&lt;&gt;""),($I$2*E37),3)</f>
        <v>3</v>
      </c>
      <c r="G37" s="13"/>
      <c r="H37" s="13"/>
      <c r="I37" s="13"/>
      <c r="J37" s="53"/>
      <c r="K37" s="139"/>
      <c r="L37" s="139"/>
      <c r="M37" s="139">
        <f>IF((G37&lt;&gt;""),($G$2*E37),IF((H37&lt;&gt;""),($H$2*E37),IF((I37&lt;&gt;""),($I$2*E37),0)))</f>
        <v>0</v>
      </c>
      <c r="N37" s="139"/>
      <c r="O37" s="139"/>
      <c r="P37" s="139"/>
      <c r="Q37" s="139"/>
      <c r="R37" s="139"/>
      <c r="S37" s="139"/>
      <c r="T37" s="139">
        <f>IF((G37&lt;&gt;""),($G$2*E37),0)</f>
        <v>0</v>
      </c>
      <c r="U37" s="139">
        <f>IF((H37&lt;&gt;""),($H$2*E37),IF((I37&lt;&gt;""),($I$2*E37),0))</f>
        <v>0</v>
      </c>
      <c r="V37" s="139">
        <f>IF((I37&lt;&gt;""),($I$2*E37),0)</f>
        <v>0</v>
      </c>
      <c r="W37" s="140">
        <f t="shared" si="4"/>
        <v>0</v>
      </c>
      <c r="X37" s="140">
        <f t="shared" si="5"/>
        <v>0</v>
      </c>
      <c r="Y37" s="140">
        <f t="shared" si="6"/>
        <v>0</v>
      </c>
      <c r="Z37" s="141">
        <f t="shared" si="7"/>
        <v>0</v>
      </c>
      <c r="AA37" s="141">
        <f t="shared" si="8"/>
        <v>0</v>
      </c>
      <c r="AB37" s="141">
        <f t="shared" si="9"/>
        <v>0</v>
      </c>
      <c r="AC37" s="141">
        <f t="shared" si="10"/>
        <v>0</v>
      </c>
      <c r="AD37" s="141">
        <f t="shared" si="11"/>
        <v>0</v>
      </c>
      <c r="AE37" s="141">
        <f t="shared" si="12"/>
        <v>0</v>
      </c>
      <c r="AF37" s="141">
        <f t="shared" si="15"/>
        <v>0</v>
      </c>
      <c r="AG37" s="93">
        <f t="shared" si="16"/>
        <v>3</v>
      </c>
      <c r="AH37" s="141"/>
      <c r="AI37" s="141"/>
      <c r="AJ37" s="141">
        <f>IF((F37=0),(E37*$J$2),0)</f>
        <v>0</v>
      </c>
      <c r="AK37" s="65"/>
      <c r="AL37" s="136"/>
      <c r="AM37" s="136"/>
      <c r="AN37" s="136"/>
      <c r="AO37" s="136"/>
      <c r="AP37" s="136"/>
      <c r="AQ37" s="136"/>
      <c r="AR37" s="136"/>
      <c r="AS37" s="136"/>
      <c r="AT37" s="136"/>
      <c r="AU37" s="136"/>
      <c r="AV37" s="136"/>
      <c r="AW37" s="136"/>
      <c r="AX37" s="136"/>
      <c r="AY37" s="136"/>
      <c r="AZ37" s="136"/>
      <c r="BA37" s="136"/>
    </row>
    <row r="38" spans="1:53" s="11" customFormat="1" ht="20.25">
      <c r="A38" s="110" t="str">
        <f t="shared" si="13"/>
        <v/>
      </c>
      <c r="B38" s="91">
        <f t="shared" si="18"/>
        <v>28</v>
      </c>
      <c r="C38" s="178"/>
      <c r="D38" s="32" t="s">
        <v>71</v>
      </c>
      <c r="E38" s="92">
        <v>3</v>
      </c>
      <c r="F38" s="47">
        <f t="shared" si="33"/>
        <v>3</v>
      </c>
      <c r="G38" s="13"/>
      <c r="H38" s="13"/>
      <c r="I38" s="13"/>
      <c r="J38" s="53"/>
      <c r="K38" s="139"/>
      <c r="L38" s="139"/>
      <c r="M38" s="139">
        <f>IF((G38&lt;&gt;""),($G$2*E38),IF((H38&lt;&gt;""),($H$2*E38),IF((I38&lt;&gt;""),($I$2*E38),0)))</f>
        <v>0</v>
      </c>
      <c r="N38" s="139"/>
      <c r="O38" s="139"/>
      <c r="P38" s="139"/>
      <c r="Q38" s="139"/>
      <c r="R38" s="139"/>
      <c r="S38" s="139"/>
      <c r="T38" s="139">
        <f>IF((G38&lt;&gt;""),($G$2*E38),0)</f>
        <v>0</v>
      </c>
      <c r="U38" s="139">
        <f>IF((H38&lt;&gt;""),($H$2*E38),IF((I38&lt;&gt;""),($I$2*E38),0))</f>
        <v>0</v>
      </c>
      <c r="V38" s="139">
        <f>IF((I38&lt;&gt;""),($I$2*E38),0)</f>
        <v>0</v>
      </c>
      <c r="W38" s="140">
        <f t="shared" si="4"/>
        <v>0</v>
      </c>
      <c r="X38" s="140">
        <f t="shared" si="5"/>
        <v>0</v>
      </c>
      <c r="Y38" s="140">
        <f t="shared" si="6"/>
        <v>0</v>
      </c>
      <c r="Z38" s="141">
        <f t="shared" si="7"/>
        <v>0</v>
      </c>
      <c r="AA38" s="141">
        <f t="shared" si="8"/>
        <v>0</v>
      </c>
      <c r="AB38" s="141">
        <f t="shared" si="9"/>
        <v>0</v>
      </c>
      <c r="AC38" s="141">
        <f t="shared" si="10"/>
        <v>0</v>
      </c>
      <c r="AD38" s="141">
        <f t="shared" si="11"/>
        <v>0</v>
      </c>
      <c r="AE38" s="141">
        <f t="shared" si="12"/>
        <v>0</v>
      </c>
      <c r="AF38" s="141">
        <f t="shared" si="15"/>
        <v>0</v>
      </c>
      <c r="AG38" s="93">
        <f t="shared" si="16"/>
        <v>3</v>
      </c>
      <c r="AH38" s="141"/>
      <c r="AI38" s="141"/>
      <c r="AJ38" s="141">
        <f>IF((F38=0),(E38*$J$2),0)</f>
        <v>0</v>
      </c>
      <c r="AK38" s="65"/>
      <c r="AL38" s="136"/>
      <c r="AM38" s="136"/>
      <c r="AN38" s="136"/>
      <c r="AO38" s="136"/>
      <c r="AP38" s="136"/>
      <c r="AQ38" s="136"/>
      <c r="AR38" s="136"/>
      <c r="AS38" s="136"/>
      <c r="AT38" s="136"/>
      <c r="AU38" s="136"/>
      <c r="AV38" s="136"/>
      <c r="AW38" s="136"/>
      <c r="AX38" s="136"/>
      <c r="AY38" s="136"/>
      <c r="AZ38" s="136"/>
      <c r="BA38" s="136"/>
    </row>
    <row r="39" spans="1:53" s="11" customFormat="1" ht="38.25">
      <c r="A39" s="110" t="str">
        <f t="shared" si="13"/>
        <v/>
      </c>
      <c r="B39" s="91">
        <f t="shared" si="18"/>
        <v>29</v>
      </c>
      <c r="C39" s="175" t="s">
        <v>55</v>
      </c>
      <c r="D39" s="33" t="s">
        <v>72</v>
      </c>
      <c r="E39" s="92">
        <v>1</v>
      </c>
      <c r="F39" s="47">
        <f t="shared" ref="F39:F40" si="34">IF((J39&lt;&gt;""),($I$2*E39),1)</f>
        <v>1</v>
      </c>
      <c r="G39" s="13"/>
      <c r="H39" s="13"/>
      <c r="I39" s="13"/>
      <c r="J39" s="53"/>
      <c r="K39" s="139">
        <f t="shared" ref="K39:K40" si="35">IF((G39&lt;&gt;""),($G$2*E39),IF((H39&lt;&gt;""),($H$2*E39),IF((I39&lt;&gt;""),($I$2*E39),0)))</f>
        <v>0</v>
      </c>
      <c r="L39" s="139"/>
      <c r="M39" s="139"/>
      <c r="N39" s="139">
        <f t="shared" ref="N39" si="36">IF((G39&lt;&gt;""),($G$2*E39),0)</f>
        <v>0</v>
      </c>
      <c r="O39" s="139">
        <f t="shared" ref="O39" si="37">IF((H39&lt;&gt;""),($H$2*E39),IF((I39&lt;&gt;""),($I$2*E39),0))</f>
        <v>0</v>
      </c>
      <c r="P39" s="139">
        <f t="shared" ref="P39" si="38">IF((I39&lt;&gt;""),($I$2*E39),0)</f>
        <v>0</v>
      </c>
      <c r="Q39" s="139"/>
      <c r="R39" s="139"/>
      <c r="S39" s="139"/>
      <c r="T39" s="139"/>
      <c r="U39" s="139"/>
      <c r="V39" s="139"/>
      <c r="W39" s="140">
        <f t="shared" si="4"/>
        <v>0</v>
      </c>
      <c r="X39" s="140">
        <f t="shared" si="5"/>
        <v>0</v>
      </c>
      <c r="Y39" s="140">
        <f t="shared" si="6"/>
        <v>0</v>
      </c>
      <c r="Z39" s="141">
        <f t="shared" si="7"/>
        <v>0</v>
      </c>
      <c r="AA39" s="141">
        <f t="shared" si="8"/>
        <v>0</v>
      </c>
      <c r="AB39" s="141">
        <f t="shared" si="9"/>
        <v>0</v>
      </c>
      <c r="AC39" s="141">
        <f t="shared" si="10"/>
        <v>0</v>
      </c>
      <c r="AD39" s="141">
        <f t="shared" si="11"/>
        <v>0</v>
      </c>
      <c r="AE39" s="141">
        <f t="shared" si="12"/>
        <v>0</v>
      </c>
      <c r="AF39" s="141">
        <f t="shared" si="15"/>
        <v>0</v>
      </c>
      <c r="AG39" s="93">
        <f t="shared" si="16"/>
        <v>1</v>
      </c>
      <c r="AH39" s="141">
        <f t="shared" ref="AH39" si="39">IF((F39=0),(E39*$J$2),0)</f>
        <v>0</v>
      </c>
      <c r="AI39" s="141"/>
      <c r="AJ39" s="141"/>
      <c r="AK39" s="65"/>
      <c r="AL39" s="136"/>
      <c r="AM39" s="136"/>
      <c r="AN39" s="136"/>
      <c r="AO39" s="136"/>
      <c r="AP39" s="136"/>
      <c r="AQ39" s="136"/>
      <c r="AR39" s="136"/>
      <c r="AS39" s="136"/>
      <c r="AT39" s="136"/>
      <c r="AU39" s="136"/>
      <c r="AV39" s="136"/>
      <c r="AW39" s="136"/>
      <c r="AX39" s="136"/>
      <c r="AY39" s="136"/>
      <c r="AZ39" s="136"/>
      <c r="BA39" s="136"/>
    </row>
    <row r="40" spans="1:53" s="11" customFormat="1" ht="20.25">
      <c r="A40" s="110" t="str">
        <f t="shared" si="13"/>
        <v/>
      </c>
      <c r="B40" s="91">
        <f t="shared" si="18"/>
        <v>30</v>
      </c>
      <c r="C40" s="176"/>
      <c r="D40" s="33" t="s">
        <v>73</v>
      </c>
      <c r="E40" s="92">
        <v>1</v>
      </c>
      <c r="F40" s="47">
        <f t="shared" si="34"/>
        <v>1</v>
      </c>
      <c r="G40" s="13"/>
      <c r="H40" s="13"/>
      <c r="I40" s="13"/>
      <c r="J40" s="53"/>
      <c r="K40" s="67">
        <f t="shared" si="35"/>
        <v>0</v>
      </c>
      <c r="L40" s="67"/>
      <c r="M40" s="67"/>
      <c r="N40" s="67"/>
      <c r="O40" s="67"/>
      <c r="P40" s="67"/>
      <c r="Q40" s="67"/>
      <c r="R40" s="67"/>
      <c r="S40" s="67"/>
      <c r="T40" s="67"/>
      <c r="U40" s="67"/>
      <c r="V40" s="67"/>
      <c r="W40" s="68">
        <f>IF(E40=1,IF(G40&lt;&gt;"",1,0),0)</f>
        <v>0</v>
      </c>
      <c r="X40" s="68">
        <f>IF(E40=1,IF(H40&lt;&gt;"",1,0),0)</f>
        <v>0</v>
      </c>
      <c r="Y40" s="68">
        <f>IF(E40=1,IF(I40&lt;&gt;"",1,0),0)</f>
        <v>0</v>
      </c>
      <c r="Z40" s="77">
        <f>IF(E40=2,IF(G40&lt;&gt;"",1,0),0)</f>
        <v>0</v>
      </c>
      <c r="AA40" s="77">
        <f>IF(E40=2,IF(H40&lt;&gt;"",1,0),0)</f>
        <v>0</v>
      </c>
      <c r="AB40" s="77">
        <f>IF(E40=2,IF(I40&lt;&gt;"",1,0),0)</f>
        <v>0</v>
      </c>
      <c r="AC40" s="77">
        <f>IF(E40=3,IF(G40&lt;&gt;"",1,0),0)</f>
        <v>0</v>
      </c>
      <c r="AD40" s="77">
        <f>IF(E40=3,IF(H40&lt;&gt;"",1,0),0)</f>
        <v>0</v>
      </c>
      <c r="AE40" s="77">
        <f>IF(E40=3,IF(I40&lt;&gt;"",1,0),0)</f>
        <v>0</v>
      </c>
      <c r="AF40" s="77"/>
      <c r="AG40" s="93">
        <f t="shared" si="16"/>
        <v>1</v>
      </c>
      <c r="AH40" s="77"/>
      <c r="AI40" s="77"/>
      <c r="AJ40" s="77"/>
      <c r="AK40" s="65"/>
      <c r="AL40" s="136"/>
      <c r="AM40" s="136"/>
      <c r="AN40" s="136"/>
      <c r="AO40" s="136"/>
      <c r="AP40" s="136"/>
      <c r="AQ40" s="136"/>
      <c r="AR40" s="136"/>
      <c r="AS40" s="136"/>
      <c r="AT40" s="136"/>
      <c r="AU40" s="136"/>
      <c r="AV40" s="136"/>
      <c r="AW40" s="136"/>
      <c r="AX40" s="136"/>
      <c r="AY40" s="136"/>
      <c r="AZ40" s="136"/>
      <c r="BA40" s="136"/>
    </row>
    <row r="41" spans="1:53" s="11" customFormat="1" ht="20.25">
      <c r="A41" s="110" t="str">
        <f t="shared" si="13"/>
        <v/>
      </c>
      <c r="B41" s="91">
        <f t="shared" si="18"/>
        <v>31</v>
      </c>
      <c r="C41" s="176"/>
      <c r="D41" s="33" t="s">
        <v>74</v>
      </c>
      <c r="E41" s="92">
        <v>2</v>
      </c>
      <c r="F41" s="47">
        <f t="shared" ref="F41:F42" si="40">IF((J41&lt;&gt;""),($I$2*E41),2)</f>
        <v>2</v>
      </c>
      <c r="G41" s="13"/>
      <c r="H41" s="13"/>
      <c r="I41" s="13"/>
      <c r="J41" s="53"/>
      <c r="K41" s="139"/>
      <c r="L41" s="139">
        <f>IF((G41&lt;&gt;""),($G$2*E41),IF((H41&lt;&gt;""),($H$2*E41),IF((I41&lt;&gt;""),($I$2*E41),0)))</f>
        <v>0</v>
      </c>
      <c r="M41" s="139"/>
      <c r="N41" s="139"/>
      <c r="O41" s="139"/>
      <c r="P41" s="139"/>
      <c r="Q41" s="139">
        <f>IF((G41&lt;&gt;""),($G$2*E41),0)</f>
        <v>0</v>
      </c>
      <c r="R41" s="139">
        <f>IF((H41&lt;&gt;""),($H$2*E41),IF((I41&lt;&gt;""),($I$2*E41),0))</f>
        <v>0</v>
      </c>
      <c r="S41" s="139">
        <f>IF((I41&lt;&gt;""),($I$2*E41),0)</f>
        <v>0</v>
      </c>
      <c r="T41" s="139"/>
      <c r="U41" s="139"/>
      <c r="V41" s="139"/>
      <c r="W41" s="140">
        <f t="shared" ref="W41:W43" si="41">IF(E41=1,IF(G41&lt;&gt;"",1,0),0)</f>
        <v>0</v>
      </c>
      <c r="X41" s="140">
        <f t="shared" ref="X41:X43" si="42">IF(E41=1,IF(H41&lt;&gt;"",1,0),0)</f>
        <v>0</v>
      </c>
      <c r="Y41" s="140">
        <f t="shared" ref="Y41:Y43" si="43">IF(E41=1,IF(I41&lt;&gt;"",1,0),0)</f>
        <v>0</v>
      </c>
      <c r="Z41" s="141">
        <f t="shared" ref="Z41:Z43" si="44">IF(E41=2,IF(G41&lt;&gt;"",1,0),0)</f>
        <v>0</v>
      </c>
      <c r="AA41" s="141">
        <f t="shared" ref="AA41:AA43" si="45">IF(E41=2,IF(H41&lt;&gt;"",1,0),0)</f>
        <v>0</v>
      </c>
      <c r="AB41" s="141">
        <f t="shared" ref="AB41:AB43" si="46">IF(E41=2,IF(I41&lt;&gt;"",1,0),0)</f>
        <v>0</v>
      </c>
      <c r="AC41" s="141">
        <f t="shared" ref="AC41:AC43" si="47">IF(E41=3,IF(G41&lt;&gt;"",1,0),0)</f>
        <v>0</v>
      </c>
      <c r="AD41" s="141">
        <f t="shared" ref="AD41:AD43" si="48">IF(E41=3,IF(H41&lt;&gt;"",1,0),0)</f>
        <v>0</v>
      </c>
      <c r="AE41" s="141">
        <f t="shared" ref="AE41:AE43" si="49">IF(E41=3,IF(I41&lt;&gt;"",1,0),0)</f>
        <v>0</v>
      </c>
      <c r="AF41" s="141">
        <f t="shared" ref="AF41:AF88" si="50">IF((J41&lt;&gt;""),($G$2*1),0)</f>
        <v>0</v>
      </c>
      <c r="AG41" s="93">
        <f t="shared" si="16"/>
        <v>2</v>
      </c>
      <c r="AH41" s="141"/>
      <c r="AI41" s="141">
        <f>IF((F41=0),(E41*$J$2),0)</f>
        <v>0</v>
      </c>
      <c r="AJ41" s="141"/>
      <c r="AK41" s="65"/>
      <c r="AL41" s="136"/>
      <c r="AM41" s="136"/>
      <c r="AN41" s="136"/>
      <c r="AO41" s="136"/>
      <c r="AP41" s="136"/>
      <c r="AQ41" s="136"/>
      <c r="AR41" s="136"/>
      <c r="AS41" s="136"/>
      <c r="AT41" s="136"/>
      <c r="AU41" s="136"/>
      <c r="AV41" s="136"/>
      <c r="AW41" s="136"/>
      <c r="AX41" s="136"/>
      <c r="AY41" s="136"/>
      <c r="AZ41" s="136"/>
      <c r="BA41" s="136"/>
    </row>
    <row r="42" spans="1:53" s="11" customFormat="1" ht="25.5">
      <c r="A42" s="110" t="str">
        <f t="shared" si="13"/>
        <v/>
      </c>
      <c r="B42" s="91">
        <f t="shared" si="18"/>
        <v>32</v>
      </c>
      <c r="C42" s="176"/>
      <c r="D42" s="33" t="s">
        <v>75</v>
      </c>
      <c r="E42" s="92">
        <v>2</v>
      </c>
      <c r="F42" s="47">
        <f t="shared" si="40"/>
        <v>2</v>
      </c>
      <c r="G42" s="13"/>
      <c r="H42" s="13"/>
      <c r="I42" s="13"/>
      <c r="J42" s="53"/>
      <c r="K42" s="139"/>
      <c r="L42" s="139">
        <f>IF((G42&lt;&gt;""),($G$2*E42),IF((H42&lt;&gt;""),($H$2*E42),IF((I42&lt;&gt;""),($I$2*E42),0)))</f>
        <v>0</v>
      </c>
      <c r="M42" s="139"/>
      <c r="N42" s="139"/>
      <c r="O42" s="139"/>
      <c r="P42" s="139"/>
      <c r="Q42" s="139">
        <f>IF((G42&lt;&gt;""),($G$2*E42),0)</f>
        <v>0</v>
      </c>
      <c r="R42" s="139">
        <f>IF((H42&lt;&gt;""),($H$2*E42),IF((I42&lt;&gt;""),($I$2*E42),0))</f>
        <v>0</v>
      </c>
      <c r="S42" s="139">
        <f>IF((I42&lt;&gt;""),($I$2*E42),0)</f>
        <v>0</v>
      </c>
      <c r="T42" s="139"/>
      <c r="U42" s="139"/>
      <c r="V42" s="139"/>
      <c r="W42" s="140">
        <f t="shared" si="41"/>
        <v>0</v>
      </c>
      <c r="X42" s="140">
        <f t="shared" si="42"/>
        <v>0</v>
      </c>
      <c r="Y42" s="140">
        <f t="shared" si="43"/>
        <v>0</v>
      </c>
      <c r="Z42" s="141">
        <f t="shared" si="44"/>
        <v>0</v>
      </c>
      <c r="AA42" s="141">
        <f t="shared" si="45"/>
        <v>0</v>
      </c>
      <c r="AB42" s="141">
        <f t="shared" si="46"/>
        <v>0</v>
      </c>
      <c r="AC42" s="141">
        <f t="shared" si="47"/>
        <v>0</v>
      </c>
      <c r="AD42" s="141">
        <f t="shared" si="48"/>
        <v>0</v>
      </c>
      <c r="AE42" s="141">
        <f t="shared" si="49"/>
        <v>0</v>
      </c>
      <c r="AF42" s="141">
        <f t="shared" si="50"/>
        <v>0</v>
      </c>
      <c r="AG42" s="93">
        <f t="shared" si="16"/>
        <v>2</v>
      </c>
      <c r="AH42" s="141"/>
      <c r="AI42" s="141">
        <f>IF((F42=0),(E42*$J$2),0)</f>
        <v>0</v>
      </c>
      <c r="AJ42" s="141"/>
      <c r="AK42" s="65"/>
      <c r="AL42" s="136"/>
      <c r="AM42" s="136"/>
      <c r="AN42" s="136"/>
      <c r="AO42" s="136"/>
      <c r="AP42" s="136"/>
      <c r="AQ42" s="136"/>
      <c r="AR42" s="136"/>
      <c r="AS42" s="136"/>
      <c r="AT42" s="136"/>
      <c r="AU42" s="136"/>
      <c r="AV42" s="136"/>
      <c r="AW42" s="136"/>
      <c r="AX42" s="136"/>
      <c r="AY42" s="136"/>
      <c r="AZ42" s="136"/>
      <c r="BA42" s="136"/>
    </row>
    <row r="43" spans="1:53" s="11" customFormat="1" ht="20.25">
      <c r="A43" s="110" t="str">
        <f t="shared" si="13"/>
        <v/>
      </c>
      <c r="B43" s="91">
        <f t="shared" si="18"/>
        <v>33</v>
      </c>
      <c r="C43" s="179"/>
      <c r="D43" s="33" t="s">
        <v>76</v>
      </c>
      <c r="E43" s="92">
        <v>3</v>
      </c>
      <c r="F43" s="47">
        <f>IF((J43&lt;&gt;""),($I$2*E43),3)</f>
        <v>3</v>
      </c>
      <c r="G43" s="13"/>
      <c r="H43" s="13"/>
      <c r="I43" s="13"/>
      <c r="J43" s="53"/>
      <c r="K43" s="139"/>
      <c r="L43" s="139"/>
      <c r="M43" s="139">
        <f>IF((G43&lt;&gt;""),($G$2*E43),IF((H43&lt;&gt;""),($H$2*E43),IF((I43&lt;&gt;""),($I$2*E43),0)))</f>
        <v>0</v>
      </c>
      <c r="N43" s="139"/>
      <c r="O43" s="139"/>
      <c r="P43" s="139"/>
      <c r="Q43" s="139"/>
      <c r="R43" s="139"/>
      <c r="S43" s="139"/>
      <c r="T43" s="139">
        <f>IF((G43&lt;&gt;""),($G$2*E43),0)</f>
        <v>0</v>
      </c>
      <c r="U43" s="139">
        <f>IF((H43&lt;&gt;""),($H$2*E43),IF((I43&lt;&gt;""),($I$2*E43),0))</f>
        <v>0</v>
      </c>
      <c r="V43" s="139">
        <f>IF((I43&lt;&gt;""),($I$2*E43),0)</f>
        <v>0</v>
      </c>
      <c r="W43" s="140">
        <f t="shared" si="41"/>
        <v>0</v>
      </c>
      <c r="X43" s="140">
        <f t="shared" si="42"/>
        <v>0</v>
      </c>
      <c r="Y43" s="140">
        <f t="shared" si="43"/>
        <v>0</v>
      </c>
      <c r="Z43" s="141">
        <f t="shared" si="44"/>
        <v>0</v>
      </c>
      <c r="AA43" s="141">
        <f t="shared" si="45"/>
        <v>0</v>
      </c>
      <c r="AB43" s="141">
        <f t="shared" si="46"/>
        <v>0</v>
      </c>
      <c r="AC43" s="141">
        <f t="shared" si="47"/>
        <v>0</v>
      </c>
      <c r="AD43" s="141">
        <f t="shared" si="48"/>
        <v>0</v>
      </c>
      <c r="AE43" s="141">
        <f t="shared" si="49"/>
        <v>0</v>
      </c>
      <c r="AF43" s="141">
        <f t="shared" si="50"/>
        <v>0</v>
      </c>
      <c r="AG43" s="93">
        <f t="shared" si="16"/>
        <v>3</v>
      </c>
      <c r="AH43" s="141"/>
      <c r="AI43" s="141"/>
      <c r="AJ43" s="141">
        <f>IF((F43=0),(E43*$J$2),0)</f>
        <v>0</v>
      </c>
      <c r="AK43" s="65"/>
      <c r="AL43" s="136"/>
      <c r="AM43" s="136"/>
      <c r="AN43" s="136"/>
      <c r="AO43" s="136"/>
      <c r="AP43" s="136"/>
      <c r="AQ43" s="136"/>
      <c r="AR43" s="136"/>
      <c r="AS43" s="136"/>
      <c r="AT43" s="136"/>
      <c r="AU43" s="136"/>
      <c r="AV43" s="136"/>
      <c r="AW43" s="136"/>
      <c r="AX43" s="136"/>
      <c r="AY43" s="136"/>
      <c r="AZ43" s="136"/>
      <c r="BA43" s="136"/>
    </row>
    <row r="44" spans="1:53" s="11" customFormat="1" ht="50.25" customHeight="1">
      <c r="A44" s="110" t="str">
        <f t="shared" si="13"/>
        <v/>
      </c>
      <c r="B44" s="91">
        <f t="shared" si="18"/>
        <v>34</v>
      </c>
      <c r="C44" s="175" t="s">
        <v>56</v>
      </c>
      <c r="D44" s="32" t="s">
        <v>77</v>
      </c>
      <c r="E44" s="92">
        <v>1</v>
      </c>
      <c r="F44" s="47">
        <f t="shared" ref="F44:F46" si="51">IF((J44&lt;&gt;""),($I$2*E44),1)</f>
        <v>1</v>
      </c>
      <c r="G44" s="13"/>
      <c r="H44" s="13"/>
      <c r="I44" s="13"/>
      <c r="J44" s="53"/>
      <c r="K44" s="139">
        <f t="shared" ref="K44:K46" si="52">IF((G44&lt;&gt;""),($G$2*E44),IF((H44&lt;&gt;""),($H$2*E44),IF((I44&lt;&gt;""),($I$2*E44),0)))</f>
        <v>0</v>
      </c>
      <c r="L44" s="139"/>
      <c r="M44" s="139"/>
      <c r="N44" s="139">
        <f t="shared" ref="N44:N46" si="53">IF((G44&lt;&gt;""),($G$2*E44),0)</f>
        <v>0</v>
      </c>
      <c r="O44" s="139">
        <f t="shared" ref="O44:O46" si="54">IF((H44&lt;&gt;""),($H$2*E44),IF((I44&lt;&gt;""),($I$2*E44),0))</f>
        <v>0</v>
      </c>
      <c r="P44" s="139">
        <f t="shared" ref="P44:P46" si="55">IF((I44&lt;&gt;""),($I$2*E44),0)</f>
        <v>0</v>
      </c>
      <c r="Q44" s="139"/>
      <c r="R44" s="139"/>
      <c r="S44" s="139"/>
      <c r="T44" s="139"/>
      <c r="U44" s="139"/>
      <c r="V44" s="139"/>
      <c r="W44" s="140">
        <f t="shared" si="4"/>
        <v>0</v>
      </c>
      <c r="X44" s="140">
        <f t="shared" si="5"/>
        <v>0</v>
      </c>
      <c r="Y44" s="140">
        <f t="shared" si="6"/>
        <v>0</v>
      </c>
      <c r="Z44" s="141">
        <f t="shared" si="7"/>
        <v>0</v>
      </c>
      <c r="AA44" s="141">
        <f t="shared" si="8"/>
        <v>0</v>
      </c>
      <c r="AB44" s="141">
        <f t="shared" si="9"/>
        <v>0</v>
      </c>
      <c r="AC44" s="141">
        <f t="shared" si="10"/>
        <v>0</v>
      </c>
      <c r="AD44" s="141">
        <f t="shared" si="11"/>
        <v>0</v>
      </c>
      <c r="AE44" s="141">
        <f t="shared" si="12"/>
        <v>0</v>
      </c>
      <c r="AF44" s="141">
        <f t="shared" si="50"/>
        <v>0</v>
      </c>
      <c r="AG44" s="93">
        <f t="shared" si="16"/>
        <v>1</v>
      </c>
      <c r="AH44" s="141">
        <f t="shared" ref="AH44:AH46" si="56">IF((F44=0),(E44*$J$2),0)</f>
        <v>0</v>
      </c>
      <c r="AI44" s="141"/>
      <c r="AJ44" s="141"/>
      <c r="AK44" s="65"/>
      <c r="AL44" s="136"/>
      <c r="AM44" s="136"/>
      <c r="AN44" s="136"/>
      <c r="AO44" s="136"/>
      <c r="AP44" s="136"/>
      <c r="AQ44" s="136"/>
      <c r="AR44" s="136"/>
      <c r="AS44" s="136"/>
      <c r="AT44" s="136"/>
      <c r="AU44" s="136"/>
      <c r="AV44" s="136"/>
      <c r="AW44" s="136"/>
      <c r="AX44" s="136"/>
      <c r="AY44" s="136"/>
      <c r="AZ44" s="136"/>
      <c r="BA44" s="136"/>
    </row>
    <row r="45" spans="1:53" s="11" customFormat="1" ht="25.5">
      <c r="A45" s="110" t="str">
        <f t="shared" si="13"/>
        <v/>
      </c>
      <c r="B45" s="91">
        <f t="shared" si="18"/>
        <v>35</v>
      </c>
      <c r="C45" s="176"/>
      <c r="D45" s="32" t="s">
        <v>78</v>
      </c>
      <c r="E45" s="92">
        <v>1</v>
      </c>
      <c r="F45" s="47">
        <f t="shared" si="51"/>
        <v>1</v>
      </c>
      <c r="G45" s="13"/>
      <c r="H45" s="13"/>
      <c r="I45" s="13"/>
      <c r="J45" s="53"/>
      <c r="K45" s="139">
        <f t="shared" si="52"/>
        <v>0</v>
      </c>
      <c r="L45" s="139"/>
      <c r="M45" s="139"/>
      <c r="N45" s="139">
        <f t="shared" si="53"/>
        <v>0</v>
      </c>
      <c r="O45" s="139">
        <f t="shared" si="54"/>
        <v>0</v>
      </c>
      <c r="P45" s="139">
        <f t="shared" si="55"/>
        <v>0</v>
      </c>
      <c r="Q45" s="139"/>
      <c r="R45" s="139"/>
      <c r="S45" s="139"/>
      <c r="T45" s="139"/>
      <c r="U45" s="139"/>
      <c r="V45" s="139"/>
      <c r="W45" s="140">
        <f t="shared" si="4"/>
        <v>0</v>
      </c>
      <c r="X45" s="140">
        <f t="shared" si="5"/>
        <v>0</v>
      </c>
      <c r="Y45" s="140">
        <f t="shared" si="6"/>
        <v>0</v>
      </c>
      <c r="Z45" s="141">
        <f t="shared" si="7"/>
        <v>0</v>
      </c>
      <c r="AA45" s="141">
        <f t="shared" si="8"/>
        <v>0</v>
      </c>
      <c r="AB45" s="141">
        <f t="shared" si="9"/>
        <v>0</v>
      </c>
      <c r="AC45" s="141">
        <f t="shared" si="10"/>
        <v>0</v>
      </c>
      <c r="AD45" s="141">
        <f t="shared" si="11"/>
        <v>0</v>
      </c>
      <c r="AE45" s="141">
        <f t="shared" si="12"/>
        <v>0</v>
      </c>
      <c r="AF45" s="141">
        <f t="shared" si="50"/>
        <v>0</v>
      </c>
      <c r="AG45" s="93">
        <f t="shared" si="16"/>
        <v>1</v>
      </c>
      <c r="AH45" s="141">
        <f t="shared" si="56"/>
        <v>0</v>
      </c>
      <c r="AI45" s="141"/>
      <c r="AJ45" s="141"/>
      <c r="AK45" s="65"/>
      <c r="AL45" s="136"/>
      <c r="AM45" s="136"/>
      <c r="AN45" s="136"/>
      <c r="AO45" s="136"/>
      <c r="AP45" s="136"/>
      <c r="AQ45" s="136"/>
      <c r="AR45" s="136"/>
      <c r="AS45" s="136"/>
      <c r="AT45" s="136"/>
      <c r="AU45" s="136"/>
      <c r="AV45" s="136"/>
      <c r="AW45" s="136"/>
      <c r="AX45" s="136"/>
      <c r="AY45" s="136"/>
      <c r="AZ45" s="136"/>
      <c r="BA45" s="136"/>
    </row>
    <row r="46" spans="1:53" s="11" customFormat="1" ht="63.75" customHeight="1">
      <c r="A46" s="110" t="str">
        <f t="shared" si="13"/>
        <v/>
      </c>
      <c r="B46" s="91">
        <f t="shared" si="18"/>
        <v>36</v>
      </c>
      <c r="C46" s="176"/>
      <c r="D46" s="32" t="s">
        <v>146</v>
      </c>
      <c r="E46" s="92">
        <v>1</v>
      </c>
      <c r="F46" s="47">
        <f t="shared" si="51"/>
        <v>1</v>
      </c>
      <c r="G46" s="13"/>
      <c r="H46" s="13"/>
      <c r="I46" s="13"/>
      <c r="J46" s="53"/>
      <c r="K46" s="139">
        <f t="shared" si="52"/>
        <v>0</v>
      </c>
      <c r="L46" s="139"/>
      <c r="M46" s="139"/>
      <c r="N46" s="139">
        <f t="shared" si="53"/>
        <v>0</v>
      </c>
      <c r="O46" s="139">
        <f t="shared" si="54"/>
        <v>0</v>
      </c>
      <c r="P46" s="139">
        <f t="shared" si="55"/>
        <v>0</v>
      </c>
      <c r="Q46" s="139"/>
      <c r="R46" s="139"/>
      <c r="S46" s="139"/>
      <c r="T46" s="139"/>
      <c r="U46" s="139"/>
      <c r="V46" s="139"/>
      <c r="W46" s="140">
        <f t="shared" si="4"/>
        <v>0</v>
      </c>
      <c r="X46" s="140">
        <f t="shared" si="5"/>
        <v>0</v>
      </c>
      <c r="Y46" s="140">
        <f t="shared" si="6"/>
        <v>0</v>
      </c>
      <c r="Z46" s="141">
        <f t="shared" si="7"/>
        <v>0</v>
      </c>
      <c r="AA46" s="141">
        <f t="shared" si="8"/>
        <v>0</v>
      </c>
      <c r="AB46" s="141">
        <f t="shared" si="9"/>
        <v>0</v>
      </c>
      <c r="AC46" s="141">
        <f t="shared" si="10"/>
        <v>0</v>
      </c>
      <c r="AD46" s="141">
        <f t="shared" si="11"/>
        <v>0</v>
      </c>
      <c r="AE46" s="141">
        <f t="shared" si="12"/>
        <v>0</v>
      </c>
      <c r="AF46" s="141">
        <f t="shared" si="50"/>
        <v>0</v>
      </c>
      <c r="AG46" s="93">
        <f t="shared" si="16"/>
        <v>1</v>
      </c>
      <c r="AH46" s="141">
        <f t="shared" si="56"/>
        <v>0</v>
      </c>
      <c r="AI46" s="141"/>
      <c r="AJ46" s="141"/>
      <c r="AK46" s="65"/>
      <c r="AL46" s="136"/>
      <c r="AM46" s="136"/>
      <c r="AN46" s="136"/>
      <c r="AO46" s="136"/>
      <c r="AP46" s="136"/>
      <c r="AQ46" s="136"/>
      <c r="AR46" s="136"/>
      <c r="AS46" s="136"/>
      <c r="AT46" s="136"/>
      <c r="AU46" s="136"/>
      <c r="AV46" s="136"/>
      <c r="AW46" s="136"/>
      <c r="AX46" s="136"/>
      <c r="AY46" s="136"/>
      <c r="AZ46" s="136"/>
      <c r="BA46" s="136"/>
    </row>
    <row r="47" spans="1:53" s="11" customFormat="1" ht="52.5" customHeight="1">
      <c r="A47" s="110" t="str">
        <f t="shared" si="13"/>
        <v/>
      </c>
      <c r="B47" s="91">
        <f t="shared" si="18"/>
        <v>37</v>
      </c>
      <c r="C47" s="176"/>
      <c r="D47" s="32" t="s">
        <v>79</v>
      </c>
      <c r="E47" s="92">
        <v>2</v>
      </c>
      <c r="F47" s="47">
        <f t="shared" ref="F47:F48" si="57">IF((J47&lt;&gt;""),($I$2*E47),2)</f>
        <v>2</v>
      </c>
      <c r="G47" s="13"/>
      <c r="H47" s="13"/>
      <c r="I47" s="13"/>
      <c r="J47" s="97"/>
      <c r="K47" s="139"/>
      <c r="L47" s="139">
        <f>IF((G47&lt;&gt;""),($G$2*E47),IF((H47&lt;&gt;""),($H$2*E47),IF((I47&lt;&gt;""),($I$2*E47),0)))</f>
        <v>0</v>
      </c>
      <c r="M47" s="139"/>
      <c r="N47" s="139"/>
      <c r="O47" s="139"/>
      <c r="P47" s="139"/>
      <c r="Q47" s="139">
        <f>IF((G47&lt;&gt;""),($G$2*E47),0)</f>
        <v>0</v>
      </c>
      <c r="R47" s="139">
        <f>IF((H47&lt;&gt;""),($H$2*E47),IF((I47&lt;&gt;""),($I$2*E47),0))</f>
        <v>0</v>
      </c>
      <c r="S47" s="139">
        <f>IF((I47&lt;&gt;""),($I$2*E47),0)</f>
        <v>0</v>
      </c>
      <c r="T47" s="139"/>
      <c r="U47" s="139"/>
      <c r="V47" s="139"/>
      <c r="W47" s="140">
        <f t="shared" si="4"/>
        <v>0</v>
      </c>
      <c r="X47" s="140">
        <f t="shared" si="5"/>
        <v>0</v>
      </c>
      <c r="Y47" s="140">
        <f t="shared" si="6"/>
        <v>0</v>
      </c>
      <c r="Z47" s="141">
        <f t="shared" si="7"/>
        <v>0</v>
      </c>
      <c r="AA47" s="141">
        <f t="shared" si="8"/>
        <v>0</v>
      </c>
      <c r="AB47" s="141">
        <f t="shared" si="9"/>
        <v>0</v>
      </c>
      <c r="AC47" s="141">
        <f t="shared" si="10"/>
        <v>0</v>
      </c>
      <c r="AD47" s="141">
        <f t="shared" si="11"/>
        <v>0</v>
      </c>
      <c r="AE47" s="141">
        <f t="shared" si="12"/>
        <v>0</v>
      </c>
      <c r="AF47" s="141">
        <f t="shared" si="50"/>
        <v>0</v>
      </c>
      <c r="AG47" s="93">
        <f t="shared" si="16"/>
        <v>2</v>
      </c>
      <c r="AH47" s="141"/>
      <c r="AI47" s="141">
        <f>IF((F47=0),(E47*$J$2),0)</f>
        <v>0</v>
      </c>
      <c r="AJ47" s="141"/>
      <c r="AK47" s="65"/>
      <c r="AL47" s="136"/>
      <c r="AM47" s="136"/>
      <c r="AN47" s="136"/>
      <c r="AO47" s="136"/>
      <c r="AP47" s="136"/>
      <c r="AQ47" s="136"/>
      <c r="AR47" s="136"/>
      <c r="AS47" s="136"/>
      <c r="AT47" s="136"/>
      <c r="AU47" s="136"/>
      <c r="AV47" s="136"/>
      <c r="AW47" s="136"/>
      <c r="AX47" s="136"/>
      <c r="AY47" s="136"/>
      <c r="AZ47" s="136"/>
      <c r="BA47" s="136"/>
    </row>
    <row r="48" spans="1:53" s="11" customFormat="1" ht="25.5">
      <c r="A48" s="110" t="str">
        <f t="shared" si="13"/>
        <v/>
      </c>
      <c r="B48" s="91">
        <f t="shared" si="18"/>
        <v>38</v>
      </c>
      <c r="C48" s="176"/>
      <c r="D48" s="32" t="s">
        <v>80</v>
      </c>
      <c r="E48" s="92">
        <v>2</v>
      </c>
      <c r="F48" s="47">
        <f t="shared" si="57"/>
        <v>2</v>
      </c>
      <c r="G48" s="13"/>
      <c r="H48" s="13"/>
      <c r="I48" s="13"/>
      <c r="J48" s="53"/>
      <c r="K48" s="139"/>
      <c r="L48" s="139">
        <f>IF((G48&lt;&gt;""),($G$2*E48),IF((H48&lt;&gt;""),($H$2*E48),IF((I48&lt;&gt;""),($I$2*E48),0)))</f>
        <v>0</v>
      </c>
      <c r="M48" s="139"/>
      <c r="N48" s="139"/>
      <c r="O48" s="139"/>
      <c r="P48" s="139"/>
      <c r="Q48" s="139">
        <f>IF((G48&lt;&gt;""),($G$2*E48),0)</f>
        <v>0</v>
      </c>
      <c r="R48" s="139">
        <f>IF((H48&lt;&gt;""),($H$2*E48),IF((I48&lt;&gt;""),($I$2*E48),0))</f>
        <v>0</v>
      </c>
      <c r="S48" s="139">
        <f>IF((I48&lt;&gt;""),($I$2*E48),0)</f>
        <v>0</v>
      </c>
      <c r="T48" s="139"/>
      <c r="U48" s="139"/>
      <c r="V48" s="139"/>
      <c r="W48" s="140">
        <f t="shared" si="4"/>
        <v>0</v>
      </c>
      <c r="X48" s="140">
        <f t="shared" si="5"/>
        <v>0</v>
      </c>
      <c r="Y48" s="140">
        <f t="shared" si="6"/>
        <v>0</v>
      </c>
      <c r="Z48" s="141">
        <f t="shared" si="7"/>
        <v>0</v>
      </c>
      <c r="AA48" s="141">
        <f t="shared" si="8"/>
        <v>0</v>
      </c>
      <c r="AB48" s="141">
        <f t="shared" si="9"/>
        <v>0</v>
      </c>
      <c r="AC48" s="141">
        <f t="shared" si="10"/>
        <v>0</v>
      </c>
      <c r="AD48" s="141">
        <f t="shared" si="11"/>
        <v>0</v>
      </c>
      <c r="AE48" s="141">
        <f t="shared" si="12"/>
        <v>0</v>
      </c>
      <c r="AF48" s="141">
        <f t="shared" si="50"/>
        <v>0</v>
      </c>
      <c r="AG48" s="93">
        <f t="shared" si="16"/>
        <v>2</v>
      </c>
      <c r="AH48" s="141"/>
      <c r="AI48" s="141">
        <f>IF((F48=0),(E48*$J$2),0)</f>
        <v>0</v>
      </c>
      <c r="AJ48" s="141"/>
      <c r="AK48" s="65"/>
      <c r="AL48" s="136"/>
      <c r="AM48" s="136"/>
      <c r="AN48" s="136"/>
      <c r="AO48" s="136"/>
      <c r="AP48" s="136"/>
      <c r="AQ48" s="136"/>
      <c r="AR48" s="136"/>
      <c r="AS48" s="136"/>
      <c r="AT48" s="136"/>
      <c r="AU48" s="136"/>
      <c r="AV48" s="136"/>
      <c r="AW48" s="136"/>
      <c r="AX48" s="136"/>
      <c r="AY48" s="136"/>
      <c r="AZ48" s="136"/>
      <c r="BA48" s="136"/>
    </row>
    <row r="49" spans="1:53" s="11" customFormat="1" ht="38.25">
      <c r="A49" s="110" t="str">
        <f t="shared" si="13"/>
        <v/>
      </c>
      <c r="B49" s="91">
        <f t="shared" si="18"/>
        <v>39</v>
      </c>
      <c r="C49" s="176"/>
      <c r="D49" s="32" t="s">
        <v>81</v>
      </c>
      <c r="E49" s="92">
        <v>3</v>
      </c>
      <c r="F49" s="47">
        <f>IF((J49&lt;&gt;""),($I$2*E49),3)</f>
        <v>3</v>
      </c>
      <c r="G49" s="13"/>
      <c r="H49" s="13"/>
      <c r="I49" s="13"/>
      <c r="J49" s="53"/>
      <c r="K49" s="139"/>
      <c r="L49" s="139"/>
      <c r="M49" s="139">
        <f>IF((G49&lt;&gt;""),($G$2*E49),IF((H49&lt;&gt;""),($H$2*E49),IF((I49&lt;&gt;""),($I$2*E49),0)))</f>
        <v>0</v>
      </c>
      <c r="N49" s="139"/>
      <c r="O49" s="139"/>
      <c r="P49" s="139"/>
      <c r="Q49" s="139"/>
      <c r="R49" s="139"/>
      <c r="S49" s="139"/>
      <c r="T49" s="139">
        <f>IF((G49&lt;&gt;""),($G$2*E49),0)</f>
        <v>0</v>
      </c>
      <c r="U49" s="139">
        <f>IF((H49&lt;&gt;""),($H$2*E49),IF((I49&lt;&gt;""),($I$2*E49),0))</f>
        <v>0</v>
      </c>
      <c r="V49" s="139">
        <f>IF((I49&lt;&gt;""),($I$2*E49),0)</f>
        <v>0</v>
      </c>
      <c r="W49" s="140">
        <f t="shared" si="4"/>
        <v>0</v>
      </c>
      <c r="X49" s="140">
        <f t="shared" si="5"/>
        <v>0</v>
      </c>
      <c r="Y49" s="140">
        <f t="shared" si="6"/>
        <v>0</v>
      </c>
      <c r="Z49" s="141">
        <f t="shared" si="7"/>
        <v>0</v>
      </c>
      <c r="AA49" s="141">
        <f t="shared" si="8"/>
        <v>0</v>
      </c>
      <c r="AB49" s="141">
        <f t="shared" si="9"/>
        <v>0</v>
      </c>
      <c r="AC49" s="141">
        <f t="shared" si="10"/>
        <v>0</v>
      </c>
      <c r="AD49" s="141">
        <f t="shared" si="11"/>
        <v>0</v>
      </c>
      <c r="AE49" s="141">
        <f t="shared" si="12"/>
        <v>0</v>
      </c>
      <c r="AF49" s="141">
        <f t="shared" si="50"/>
        <v>0</v>
      </c>
      <c r="AG49" s="93">
        <f t="shared" si="16"/>
        <v>3</v>
      </c>
      <c r="AH49" s="141"/>
      <c r="AI49" s="141"/>
      <c r="AJ49" s="141">
        <f>IF((F49=0),(E49*$J$2),0)</f>
        <v>0</v>
      </c>
      <c r="AK49" s="65"/>
      <c r="AL49" s="136"/>
      <c r="AM49" s="136"/>
      <c r="AN49" s="136"/>
      <c r="AO49" s="136"/>
      <c r="AP49" s="136"/>
      <c r="AQ49" s="136"/>
      <c r="AR49" s="136"/>
      <c r="AS49" s="136"/>
      <c r="AT49" s="136"/>
      <c r="AU49" s="136"/>
      <c r="AV49" s="136"/>
      <c r="AW49" s="136"/>
      <c r="AX49" s="136"/>
      <c r="AY49" s="136"/>
      <c r="AZ49" s="136"/>
      <c r="BA49" s="136"/>
    </row>
    <row r="50" spans="1:53" s="11" customFormat="1" ht="35.25" customHeight="1">
      <c r="A50" s="110" t="str">
        <f t="shared" si="13"/>
        <v/>
      </c>
      <c r="B50" s="91">
        <f t="shared" si="18"/>
        <v>40</v>
      </c>
      <c r="C50" s="175" t="s">
        <v>57</v>
      </c>
      <c r="D50" s="33" t="s">
        <v>82</v>
      </c>
      <c r="E50" s="92">
        <v>1</v>
      </c>
      <c r="F50" s="47">
        <f t="shared" ref="F50:F52" si="58">IF((J50&lt;&gt;""),($I$2*E50),1)</f>
        <v>1</v>
      </c>
      <c r="G50" s="13"/>
      <c r="H50" s="13"/>
      <c r="I50" s="13"/>
      <c r="J50" s="53"/>
      <c r="K50" s="139">
        <f t="shared" ref="K50:K52" si="59">IF((G50&lt;&gt;""),($G$2*E50),IF((H50&lt;&gt;""),($H$2*E50),IF((I50&lt;&gt;""),($I$2*E50),0)))</f>
        <v>0</v>
      </c>
      <c r="L50" s="139"/>
      <c r="M50" s="139"/>
      <c r="N50" s="139">
        <f t="shared" ref="N50:N52" si="60">IF((G50&lt;&gt;""),($G$2*E50),0)</f>
        <v>0</v>
      </c>
      <c r="O50" s="139">
        <f t="shared" ref="O50:O52" si="61">IF((H50&lt;&gt;""),($H$2*E50),IF((I50&lt;&gt;""),($I$2*E50),0))</f>
        <v>0</v>
      </c>
      <c r="P50" s="139">
        <f t="shared" ref="P50:P52" si="62">IF((I50&lt;&gt;""),($I$2*E50),0)</f>
        <v>0</v>
      </c>
      <c r="Q50" s="139"/>
      <c r="R50" s="139"/>
      <c r="S50" s="139"/>
      <c r="T50" s="139"/>
      <c r="U50" s="139"/>
      <c r="V50" s="139"/>
      <c r="W50" s="140">
        <f t="shared" si="4"/>
        <v>0</v>
      </c>
      <c r="X50" s="140">
        <f t="shared" si="5"/>
        <v>0</v>
      </c>
      <c r="Y50" s="140">
        <f t="shared" si="6"/>
        <v>0</v>
      </c>
      <c r="Z50" s="141">
        <f t="shared" si="7"/>
        <v>0</v>
      </c>
      <c r="AA50" s="141">
        <f t="shared" si="8"/>
        <v>0</v>
      </c>
      <c r="AB50" s="141">
        <f t="shared" si="9"/>
        <v>0</v>
      </c>
      <c r="AC50" s="141">
        <f t="shared" si="10"/>
        <v>0</v>
      </c>
      <c r="AD50" s="141">
        <f t="shared" si="11"/>
        <v>0</v>
      </c>
      <c r="AE50" s="141">
        <f t="shared" si="12"/>
        <v>0</v>
      </c>
      <c r="AF50" s="141">
        <f t="shared" si="50"/>
        <v>0</v>
      </c>
      <c r="AG50" s="93">
        <f t="shared" si="16"/>
        <v>1</v>
      </c>
      <c r="AH50" s="141">
        <f t="shared" ref="AH50:AH52" si="63">IF((F50=0),(E50*$J$2),0)</f>
        <v>0</v>
      </c>
      <c r="AI50" s="141"/>
      <c r="AJ50" s="141"/>
      <c r="AK50" s="65"/>
      <c r="AL50" s="136"/>
      <c r="AM50" s="136"/>
      <c r="AN50" s="136"/>
      <c r="AO50" s="136"/>
      <c r="AP50" s="136"/>
      <c r="AQ50" s="136"/>
      <c r="AR50" s="136"/>
      <c r="AS50" s="136"/>
      <c r="AT50" s="136"/>
      <c r="AU50" s="136"/>
      <c r="AV50" s="136"/>
      <c r="AW50" s="136"/>
      <c r="AX50" s="136"/>
      <c r="AY50" s="136"/>
      <c r="AZ50" s="136"/>
      <c r="BA50" s="136"/>
    </row>
    <row r="51" spans="1:53" s="11" customFormat="1" ht="33" customHeight="1">
      <c r="A51" s="110" t="str">
        <f t="shared" si="13"/>
        <v/>
      </c>
      <c r="B51" s="91">
        <f t="shared" si="18"/>
        <v>41</v>
      </c>
      <c r="C51" s="176"/>
      <c r="D51" s="96" t="s">
        <v>83</v>
      </c>
      <c r="E51" s="92">
        <v>1</v>
      </c>
      <c r="F51" s="47">
        <f t="shared" si="58"/>
        <v>1</v>
      </c>
      <c r="G51" s="13"/>
      <c r="H51" s="13"/>
      <c r="I51" s="13"/>
      <c r="J51" s="53"/>
      <c r="K51" s="139">
        <f t="shared" si="59"/>
        <v>0</v>
      </c>
      <c r="L51" s="139"/>
      <c r="M51" s="139"/>
      <c r="N51" s="139">
        <f t="shared" si="60"/>
        <v>0</v>
      </c>
      <c r="O51" s="139">
        <f t="shared" si="61"/>
        <v>0</v>
      </c>
      <c r="P51" s="139">
        <f t="shared" si="62"/>
        <v>0</v>
      </c>
      <c r="Q51" s="139"/>
      <c r="R51" s="139"/>
      <c r="S51" s="139"/>
      <c r="T51" s="139"/>
      <c r="U51" s="139"/>
      <c r="V51" s="139"/>
      <c r="W51" s="140">
        <f t="shared" si="4"/>
        <v>0</v>
      </c>
      <c r="X51" s="140">
        <f t="shared" si="5"/>
        <v>0</v>
      </c>
      <c r="Y51" s="140">
        <f t="shared" si="6"/>
        <v>0</v>
      </c>
      <c r="Z51" s="141">
        <f t="shared" si="7"/>
        <v>0</v>
      </c>
      <c r="AA51" s="141">
        <f t="shared" si="8"/>
        <v>0</v>
      </c>
      <c r="AB51" s="141">
        <f t="shared" si="9"/>
        <v>0</v>
      </c>
      <c r="AC51" s="141">
        <f t="shared" si="10"/>
        <v>0</v>
      </c>
      <c r="AD51" s="141">
        <f t="shared" si="11"/>
        <v>0</v>
      </c>
      <c r="AE51" s="141">
        <f t="shared" si="12"/>
        <v>0</v>
      </c>
      <c r="AF51" s="141">
        <f t="shared" si="50"/>
        <v>0</v>
      </c>
      <c r="AG51" s="93">
        <f t="shared" si="16"/>
        <v>1</v>
      </c>
      <c r="AH51" s="141">
        <f t="shared" si="63"/>
        <v>0</v>
      </c>
      <c r="AI51" s="141"/>
      <c r="AJ51" s="141"/>
      <c r="AK51" s="65"/>
      <c r="AL51" s="136"/>
      <c r="AM51" s="136"/>
      <c r="AN51" s="136"/>
      <c r="AO51" s="136"/>
      <c r="AP51" s="136"/>
      <c r="AQ51" s="136"/>
      <c r="AR51" s="136"/>
      <c r="AS51" s="136"/>
      <c r="AT51" s="136"/>
      <c r="AU51" s="136"/>
      <c r="AV51" s="136"/>
      <c r="AW51" s="136"/>
      <c r="AX51" s="136"/>
      <c r="AY51" s="136"/>
      <c r="AZ51" s="136"/>
      <c r="BA51" s="136"/>
    </row>
    <row r="52" spans="1:53" s="11" customFormat="1" ht="37.5" customHeight="1">
      <c r="A52" s="110" t="str">
        <f t="shared" si="13"/>
        <v/>
      </c>
      <c r="B52" s="91">
        <f t="shared" si="18"/>
        <v>42</v>
      </c>
      <c r="C52" s="176"/>
      <c r="D52" s="33" t="s">
        <v>84</v>
      </c>
      <c r="E52" s="92">
        <v>1</v>
      </c>
      <c r="F52" s="47">
        <f t="shared" si="58"/>
        <v>1</v>
      </c>
      <c r="G52" s="13"/>
      <c r="H52" s="13"/>
      <c r="I52" s="13"/>
      <c r="J52" s="53"/>
      <c r="K52" s="139">
        <f t="shared" si="59"/>
        <v>0</v>
      </c>
      <c r="L52" s="139"/>
      <c r="M52" s="139"/>
      <c r="N52" s="139">
        <f t="shared" si="60"/>
        <v>0</v>
      </c>
      <c r="O52" s="139">
        <f t="shared" si="61"/>
        <v>0</v>
      </c>
      <c r="P52" s="139">
        <f t="shared" si="62"/>
        <v>0</v>
      </c>
      <c r="Q52" s="139"/>
      <c r="R52" s="139"/>
      <c r="S52" s="139"/>
      <c r="T52" s="139"/>
      <c r="U52" s="139"/>
      <c r="V52" s="139"/>
      <c r="W52" s="140">
        <f t="shared" si="4"/>
        <v>0</v>
      </c>
      <c r="X52" s="140">
        <f t="shared" si="5"/>
        <v>0</v>
      </c>
      <c r="Y52" s="140">
        <f t="shared" si="6"/>
        <v>0</v>
      </c>
      <c r="Z52" s="141">
        <f t="shared" si="7"/>
        <v>0</v>
      </c>
      <c r="AA52" s="141">
        <f t="shared" si="8"/>
        <v>0</v>
      </c>
      <c r="AB52" s="141">
        <f t="shared" si="9"/>
        <v>0</v>
      </c>
      <c r="AC52" s="141">
        <f t="shared" si="10"/>
        <v>0</v>
      </c>
      <c r="AD52" s="141">
        <f t="shared" si="11"/>
        <v>0</v>
      </c>
      <c r="AE52" s="141">
        <f t="shared" si="12"/>
        <v>0</v>
      </c>
      <c r="AF52" s="141">
        <f t="shared" si="50"/>
        <v>0</v>
      </c>
      <c r="AG52" s="93">
        <f t="shared" si="16"/>
        <v>1</v>
      </c>
      <c r="AH52" s="141">
        <f t="shared" si="63"/>
        <v>0</v>
      </c>
      <c r="AI52" s="141"/>
      <c r="AJ52" s="141"/>
      <c r="AK52" s="65"/>
      <c r="AL52" s="136"/>
      <c r="AM52" s="136"/>
      <c r="AN52" s="136"/>
      <c r="AO52" s="136"/>
      <c r="AP52" s="136"/>
      <c r="AQ52" s="136"/>
      <c r="AR52" s="136"/>
      <c r="AS52" s="136"/>
      <c r="AT52" s="136"/>
      <c r="AU52" s="136"/>
      <c r="AV52" s="136"/>
      <c r="AW52" s="136"/>
      <c r="AX52" s="136"/>
      <c r="AY52" s="136"/>
      <c r="AZ52" s="136"/>
      <c r="BA52" s="136"/>
    </row>
    <row r="53" spans="1:53" s="11" customFormat="1" ht="31.5" customHeight="1">
      <c r="A53" s="110" t="str">
        <f t="shared" si="13"/>
        <v/>
      </c>
      <c r="B53" s="91">
        <f t="shared" si="18"/>
        <v>43</v>
      </c>
      <c r="C53" s="176"/>
      <c r="D53" s="33" t="s">
        <v>85</v>
      </c>
      <c r="E53" s="92">
        <v>2</v>
      </c>
      <c r="F53" s="47">
        <f>IF((J53&lt;&gt;""),($I$2*E53),2)</f>
        <v>2</v>
      </c>
      <c r="G53" s="13"/>
      <c r="H53" s="13"/>
      <c r="I53" s="13"/>
      <c r="J53" s="13"/>
      <c r="K53" s="139"/>
      <c r="L53" s="139">
        <f>IF((G53&lt;&gt;""),($G$2*E53),IF((H53&lt;&gt;""),($H$2*E53),IF((I53&lt;&gt;""),($I$2*E53),0)))</f>
        <v>0</v>
      </c>
      <c r="M53" s="139"/>
      <c r="N53" s="139"/>
      <c r="O53" s="139"/>
      <c r="P53" s="139"/>
      <c r="Q53" s="139">
        <f>IF((G53&lt;&gt;""),($G$2*E53),0)</f>
        <v>0</v>
      </c>
      <c r="R53" s="139">
        <f>IF((H53&lt;&gt;""),($H$2*E53),IF((I53&lt;&gt;""),($I$2*E53),0))</f>
        <v>0</v>
      </c>
      <c r="S53" s="139">
        <f>IF((I53&lt;&gt;""),($I$2*E53),0)</f>
        <v>0</v>
      </c>
      <c r="T53" s="139"/>
      <c r="U53" s="139"/>
      <c r="V53" s="139"/>
      <c r="W53" s="140">
        <f t="shared" si="4"/>
        <v>0</v>
      </c>
      <c r="X53" s="140">
        <f t="shared" si="5"/>
        <v>0</v>
      </c>
      <c r="Y53" s="140">
        <f t="shared" si="6"/>
        <v>0</v>
      </c>
      <c r="Z53" s="141">
        <f t="shared" si="7"/>
        <v>0</v>
      </c>
      <c r="AA53" s="141">
        <f t="shared" si="8"/>
        <v>0</v>
      </c>
      <c r="AB53" s="141">
        <f t="shared" si="9"/>
        <v>0</v>
      </c>
      <c r="AC53" s="141">
        <f t="shared" si="10"/>
        <v>0</v>
      </c>
      <c r="AD53" s="141">
        <f t="shared" si="11"/>
        <v>0</v>
      </c>
      <c r="AE53" s="141">
        <f t="shared" si="12"/>
        <v>0</v>
      </c>
      <c r="AF53" s="141">
        <f t="shared" si="50"/>
        <v>0</v>
      </c>
      <c r="AG53" s="93">
        <f t="shared" si="16"/>
        <v>2</v>
      </c>
      <c r="AH53" s="141"/>
      <c r="AI53" s="141">
        <f>IF((F53=0),(E53*$J$2),0)</f>
        <v>0</v>
      </c>
      <c r="AJ53" s="141"/>
      <c r="AK53" s="65"/>
      <c r="AL53" s="136"/>
      <c r="AM53" s="136"/>
      <c r="AN53" s="136"/>
      <c r="AO53" s="136"/>
      <c r="AP53" s="136"/>
      <c r="AQ53" s="136"/>
      <c r="AR53" s="136"/>
      <c r="AS53" s="136"/>
      <c r="AT53" s="136"/>
      <c r="AU53" s="136"/>
      <c r="AV53" s="136"/>
      <c r="AW53" s="136"/>
      <c r="AX53" s="136"/>
      <c r="AY53" s="136"/>
      <c r="AZ53" s="136"/>
      <c r="BA53" s="136"/>
    </row>
    <row r="54" spans="1:53" s="11" customFormat="1" ht="20.25">
      <c r="A54" s="110" t="str">
        <f>IF(COUNTA(G54,H54,I54,J54)&gt;1,"Vale","")</f>
        <v/>
      </c>
      <c r="B54" s="91">
        <f t="shared" si="18"/>
        <v>44</v>
      </c>
      <c r="C54" s="175" t="s">
        <v>58</v>
      </c>
      <c r="D54" s="32" t="s">
        <v>86</v>
      </c>
      <c r="E54" s="92">
        <v>1</v>
      </c>
      <c r="F54" s="47">
        <f t="shared" ref="F54:F55" si="64">IF((J54&lt;&gt;""),($I$2*E54),1)</f>
        <v>1</v>
      </c>
      <c r="G54" s="13"/>
      <c r="H54" s="13"/>
      <c r="I54" s="13"/>
      <c r="J54" s="53"/>
      <c r="K54" s="139">
        <f t="shared" ref="K54:K56" si="65">IF((G54&lt;&gt;""),($G$2*E54),IF((H54&lt;&gt;""),($H$2*E54),IF((I54&lt;&gt;""),($I$2*E54),0)))</f>
        <v>0</v>
      </c>
      <c r="L54" s="139"/>
      <c r="M54" s="139"/>
      <c r="N54" s="139">
        <f t="shared" ref="N54:N56" si="66">IF((G54&lt;&gt;""),($G$2*E54),0)</f>
        <v>0</v>
      </c>
      <c r="O54" s="139">
        <f t="shared" ref="O54:O56" si="67">IF((H54&lt;&gt;""),($H$2*E54),IF((I54&lt;&gt;""),($I$2*E54),0))</f>
        <v>0</v>
      </c>
      <c r="P54" s="139">
        <f t="shared" ref="P54:P56" si="68">IF((I54&lt;&gt;""),($I$2*E54),0)</f>
        <v>0</v>
      </c>
      <c r="Q54" s="139"/>
      <c r="R54" s="139"/>
      <c r="S54" s="139"/>
      <c r="T54" s="139"/>
      <c r="U54" s="139"/>
      <c r="V54" s="139"/>
      <c r="W54" s="140">
        <f t="shared" si="4"/>
        <v>0</v>
      </c>
      <c r="X54" s="140">
        <f t="shared" si="5"/>
        <v>0</v>
      </c>
      <c r="Y54" s="140">
        <f t="shared" si="6"/>
        <v>0</v>
      </c>
      <c r="Z54" s="141">
        <f t="shared" si="7"/>
        <v>0</v>
      </c>
      <c r="AA54" s="141">
        <f t="shared" si="8"/>
        <v>0</v>
      </c>
      <c r="AB54" s="141">
        <f t="shared" si="9"/>
        <v>0</v>
      </c>
      <c r="AC54" s="141">
        <f t="shared" si="10"/>
        <v>0</v>
      </c>
      <c r="AD54" s="141">
        <f t="shared" si="11"/>
        <v>0</v>
      </c>
      <c r="AE54" s="141">
        <f t="shared" si="12"/>
        <v>0</v>
      </c>
      <c r="AF54" s="141">
        <f t="shared" si="50"/>
        <v>0</v>
      </c>
      <c r="AG54" s="93">
        <f t="shared" si="16"/>
        <v>1</v>
      </c>
      <c r="AH54" s="141">
        <f t="shared" ref="AH54:AH56" si="69">IF((F54=0),(E54*$J$2),0)</f>
        <v>0</v>
      </c>
      <c r="AI54" s="141"/>
      <c r="AJ54" s="141"/>
      <c r="AK54" s="65"/>
      <c r="AL54" s="136"/>
      <c r="AM54" s="136"/>
      <c r="AN54" s="136"/>
      <c r="AO54" s="136"/>
      <c r="AP54" s="136"/>
      <c r="AQ54" s="136"/>
      <c r="AR54" s="136"/>
      <c r="AS54" s="136"/>
      <c r="AT54" s="136"/>
      <c r="AU54" s="136"/>
      <c r="AV54" s="136"/>
      <c r="AW54" s="136"/>
      <c r="AX54" s="136"/>
      <c r="AY54" s="136"/>
      <c r="AZ54" s="136"/>
      <c r="BA54" s="136"/>
    </row>
    <row r="55" spans="1:53" s="11" customFormat="1" ht="20.25">
      <c r="A55" s="110" t="str">
        <f>IF(COUNTA(G55,H55,I55,J55)&gt;1,"Vale","")</f>
        <v/>
      </c>
      <c r="B55" s="91">
        <f t="shared" si="18"/>
        <v>45</v>
      </c>
      <c r="C55" s="176"/>
      <c r="D55" s="32" t="s">
        <v>87</v>
      </c>
      <c r="E55" s="92">
        <v>1</v>
      </c>
      <c r="F55" s="47">
        <f t="shared" si="64"/>
        <v>1</v>
      </c>
      <c r="G55" s="13"/>
      <c r="H55" s="13"/>
      <c r="I55" s="13"/>
      <c r="J55" s="53"/>
      <c r="K55" s="139">
        <f t="shared" si="65"/>
        <v>0</v>
      </c>
      <c r="L55" s="139"/>
      <c r="M55" s="139"/>
      <c r="N55" s="139">
        <f t="shared" si="66"/>
        <v>0</v>
      </c>
      <c r="O55" s="139">
        <f t="shared" si="67"/>
        <v>0</v>
      </c>
      <c r="P55" s="139">
        <f t="shared" si="68"/>
        <v>0</v>
      </c>
      <c r="Q55" s="139"/>
      <c r="R55" s="139"/>
      <c r="S55" s="139"/>
      <c r="T55" s="139"/>
      <c r="U55" s="139"/>
      <c r="V55" s="139"/>
      <c r="W55" s="140">
        <f t="shared" si="4"/>
        <v>0</v>
      </c>
      <c r="X55" s="140">
        <f t="shared" si="5"/>
        <v>0</v>
      </c>
      <c r="Y55" s="140">
        <f t="shared" si="6"/>
        <v>0</v>
      </c>
      <c r="Z55" s="141">
        <f t="shared" si="7"/>
        <v>0</v>
      </c>
      <c r="AA55" s="141">
        <f t="shared" si="8"/>
        <v>0</v>
      </c>
      <c r="AB55" s="141">
        <f t="shared" si="9"/>
        <v>0</v>
      </c>
      <c r="AC55" s="141">
        <f t="shared" si="10"/>
        <v>0</v>
      </c>
      <c r="AD55" s="141">
        <f t="shared" si="11"/>
        <v>0</v>
      </c>
      <c r="AE55" s="141">
        <f t="shared" si="12"/>
        <v>0</v>
      </c>
      <c r="AF55" s="141">
        <f t="shared" si="50"/>
        <v>0</v>
      </c>
      <c r="AG55" s="93">
        <f t="shared" si="16"/>
        <v>1</v>
      </c>
      <c r="AH55" s="141">
        <f t="shared" si="69"/>
        <v>0</v>
      </c>
      <c r="AI55" s="141"/>
      <c r="AJ55" s="141"/>
      <c r="AK55" s="65"/>
      <c r="AL55" s="136"/>
      <c r="AM55" s="136"/>
      <c r="AN55" s="136"/>
      <c r="AO55" s="136"/>
      <c r="AP55" s="136"/>
      <c r="AQ55" s="136"/>
      <c r="AR55" s="136"/>
      <c r="AS55" s="136"/>
      <c r="AT55" s="136"/>
      <c r="AU55" s="136"/>
      <c r="AV55" s="136"/>
      <c r="AW55" s="136"/>
      <c r="AX55" s="136"/>
      <c r="AY55" s="136"/>
      <c r="AZ55" s="136"/>
      <c r="BA55" s="136"/>
    </row>
    <row r="56" spans="1:53" s="11" customFormat="1" ht="58.5" customHeight="1">
      <c r="A56" s="110" t="str">
        <f t="shared" ref="A56:A101" si="70">IF(COUNTA(G56,H56,I56,J56)&gt;1,"Vale","")</f>
        <v/>
      </c>
      <c r="B56" s="91">
        <f t="shared" si="18"/>
        <v>46</v>
      </c>
      <c r="C56" s="176"/>
      <c r="D56" s="33" t="s">
        <v>88</v>
      </c>
      <c r="E56" s="92">
        <v>1</v>
      </c>
      <c r="F56" s="47">
        <f>IF((J56&lt;&gt;""),(#REF!*E56),1)</f>
        <v>1</v>
      </c>
      <c r="G56" s="13"/>
      <c r="H56" s="13"/>
      <c r="I56" s="13"/>
      <c r="J56" s="53"/>
      <c r="K56" s="139">
        <f t="shared" si="65"/>
        <v>0</v>
      </c>
      <c r="L56" s="139"/>
      <c r="M56" s="139"/>
      <c r="N56" s="139">
        <f t="shared" si="66"/>
        <v>0</v>
      </c>
      <c r="O56" s="139">
        <f t="shared" si="67"/>
        <v>0</v>
      </c>
      <c r="P56" s="139">
        <f t="shared" si="68"/>
        <v>0</v>
      </c>
      <c r="Q56" s="139"/>
      <c r="R56" s="139"/>
      <c r="S56" s="139"/>
      <c r="T56" s="139"/>
      <c r="U56" s="139"/>
      <c r="V56" s="139"/>
      <c r="W56" s="140">
        <f t="shared" si="4"/>
        <v>0</v>
      </c>
      <c r="X56" s="140">
        <f t="shared" si="5"/>
        <v>0</v>
      </c>
      <c r="Y56" s="140">
        <f t="shared" si="6"/>
        <v>0</v>
      </c>
      <c r="Z56" s="141">
        <f t="shared" si="7"/>
        <v>0</v>
      </c>
      <c r="AA56" s="141">
        <f t="shared" si="8"/>
        <v>0</v>
      </c>
      <c r="AB56" s="141">
        <f t="shared" si="9"/>
        <v>0</v>
      </c>
      <c r="AC56" s="141">
        <f t="shared" si="10"/>
        <v>0</v>
      </c>
      <c r="AD56" s="141">
        <f t="shared" si="11"/>
        <v>0</v>
      </c>
      <c r="AE56" s="141">
        <f t="shared" si="12"/>
        <v>0</v>
      </c>
      <c r="AF56" s="141">
        <f t="shared" si="50"/>
        <v>0</v>
      </c>
      <c r="AG56" s="93">
        <f t="shared" si="16"/>
        <v>1</v>
      </c>
      <c r="AH56" s="141">
        <f t="shared" si="69"/>
        <v>0</v>
      </c>
      <c r="AI56" s="141"/>
      <c r="AJ56" s="141"/>
      <c r="AK56" s="65"/>
      <c r="AL56" s="136"/>
      <c r="AM56" s="136"/>
      <c r="AN56" s="136"/>
      <c r="AO56" s="136"/>
      <c r="AP56" s="136"/>
      <c r="AQ56" s="136"/>
      <c r="AR56" s="136"/>
      <c r="AS56" s="136"/>
      <c r="AT56" s="136"/>
      <c r="AU56" s="136"/>
      <c r="AV56" s="136"/>
      <c r="AW56" s="136"/>
      <c r="AX56" s="136"/>
      <c r="AY56" s="136"/>
      <c r="AZ56" s="136"/>
      <c r="BA56" s="136"/>
    </row>
    <row r="57" spans="1:53" s="11" customFormat="1" ht="20.25">
      <c r="A57" s="110" t="str">
        <f t="shared" si="70"/>
        <v/>
      </c>
      <c r="B57" s="91">
        <f t="shared" si="18"/>
        <v>47</v>
      </c>
      <c r="C57" s="179"/>
      <c r="D57" s="32" t="s">
        <v>89</v>
      </c>
      <c r="E57" s="92">
        <v>3</v>
      </c>
      <c r="F57" s="47">
        <f>IF((J57&lt;&gt;""),($I$2*E57),3)</f>
        <v>3</v>
      </c>
      <c r="G57" s="13"/>
      <c r="H57" s="13"/>
      <c r="I57" s="13"/>
      <c r="J57" s="97"/>
      <c r="K57" s="139"/>
      <c r="L57" s="139"/>
      <c r="M57" s="139">
        <f>IF((G57&lt;&gt;""),($G$2*E57),IF((H57&lt;&gt;""),($H$2*E57),IF((I57&lt;&gt;""),($I$2*E57),0)))</f>
        <v>0</v>
      </c>
      <c r="N57" s="139"/>
      <c r="O57" s="139"/>
      <c r="P57" s="139"/>
      <c r="Q57" s="139"/>
      <c r="R57" s="139"/>
      <c r="S57" s="139"/>
      <c r="T57" s="139">
        <f>IF((G57&lt;&gt;""),($G$2*E57),0)</f>
        <v>0</v>
      </c>
      <c r="U57" s="139">
        <f>IF((H57&lt;&gt;""),($H$2*E57),IF((I57&lt;&gt;""),($I$2*E57),0))</f>
        <v>0</v>
      </c>
      <c r="V57" s="139">
        <f>IF((I57&lt;&gt;""),($I$2*E57),0)</f>
        <v>0</v>
      </c>
      <c r="W57" s="140">
        <f t="shared" si="4"/>
        <v>0</v>
      </c>
      <c r="X57" s="140">
        <f t="shared" si="5"/>
        <v>0</v>
      </c>
      <c r="Y57" s="140">
        <f t="shared" si="6"/>
        <v>0</v>
      </c>
      <c r="Z57" s="141">
        <f t="shared" si="7"/>
        <v>0</v>
      </c>
      <c r="AA57" s="141">
        <f t="shared" si="8"/>
        <v>0</v>
      </c>
      <c r="AB57" s="141">
        <f t="shared" si="9"/>
        <v>0</v>
      </c>
      <c r="AC57" s="141">
        <f t="shared" si="10"/>
        <v>0</v>
      </c>
      <c r="AD57" s="141">
        <f t="shared" si="11"/>
        <v>0</v>
      </c>
      <c r="AE57" s="141">
        <f t="shared" si="12"/>
        <v>0</v>
      </c>
      <c r="AF57" s="141">
        <f t="shared" si="50"/>
        <v>0</v>
      </c>
      <c r="AG57" s="93">
        <f t="shared" si="16"/>
        <v>3</v>
      </c>
      <c r="AH57" s="141"/>
      <c r="AI57" s="141"/>
      <c r="AJ57" s="141">
        <f>IF((F57=0),(E57*$J$2),0)</f>
        <v>0</v>
      </c>
      <c r="AK57" s="65"/>
      <c r="AL57" s="136"/>
      <c r="AM57" s="136"/>
      <c r="AN57" s="136"/>
      <c r="AO57" s="136"/>
      <c r="AP57" s="136"/>
      <c r="AQ57" s="136"/>
      <c r="AR57" s="136"/>
      <c r="AS57" s="136"/>
      <c r="AT57" s="136"/>
      <c r="AU57" s="136"/>
      <c r="AV57" s="136"/>
      <c r="AW57" s="136"/>
      <c r="AX57" s="136"/>
      <c r="AY57" s="136"/>
      <c r="AZ57" s="136"/>
      <c r="BA57" s="136"/>
    </row>
    <row r="58" spans="1:53" s="11" customFormat="1" ht="25.5">
      <c r="A58" s="110" t="str">
        <f t="shared" si="70"/>
        <v/>
      </c>
      <c r="B58" s="91">
        <f t="shared" si="18"/>
        <v>48</v>
      </c>
      <c r="C58" s="175" t="s">
        <v>59</v>
      </c>
      <c r="D58" s="32" t="s">
        <v>90</v>
      </c>
      <c r="E58" s="92">
        <v>1</v>
      </c>
      <c r="F58" s="47">
        <f t="shared" ref="F58" si="71">IF((J58&lt;&gt;""),($I$2*E58),1)</f>
        <v>1</v>
      </c>
      <c r="G58" s="13"/>
      <c r="H58" s="13"/>
      <c r="I58" s="13"/>
      <c r="J58" s="53"/>
      <c r="K58" s="139">
        <f t="shared" ref="K58" si="72">IF((G58&lt;&gt;""),($G$2*E58),IF((H58&lt;&gt;""),($H$2*E58),IF((I58&lt;&gt;""),($I$2*E58),0)))</f>
        <v>0</v>
      </c>
      <c r="L58" s="139"/>
      <c r="M58" s="139"/>
      <c r="N58" s="139">
        <f t="shared" ref="N58" si="73">IF((G58&lt;&gt;""),($G$2*E58),0)</f>
        <v>0</v>
      </c>
      <c r="O58" s="139">
        <f t="shared" ref="O58" si="74">IF((H58&lt;&gt;""),($H$2*E58),IF((I58&lt;&gt;""),($I$2*E58),0))</f>
        <v>0</v>
      </c>
      <c r="P58" s="139">
        <f t="shared" ref="P58" si="75">IF((I58&lt;&gt;""),($I$2*E58),0)</f>
        <v>0</v>
      </c>
      <c r="Q58" s="139"/>
      <c r="R58" s="139"/>
      <c r="S58" s="139"/>
      <c r="T58" s="139"/>
      <c r="U58" s="139"/>
      <c r="V58" s="139"/>
      <c r="W58" s="140">
        <f t="shared" si="4"/>
        <v>0</v>
      </c>
      <c r="X58" s="140">
        <f t="shared" si="5"/>
        <v>0</v>
      </c>
      <c r="Y58" s="140">
        <f t="shared" si="6"/>
        <v>0</v>
      </c>
      <c r="Z58" s="141">
        <f t="shared" si="7"/>
        <v>0</v>
      </c>
      <c r="AA58" s="141">
        <f t="shared" si="8"/>
        <v>0</v>
      </c>
      <c r="AB58" s="141">
        <f t="shared" si="9"/>
        <v>0</v>
      </c>
      <c r="AC58" s="141">
        <f t="shared" si="10"/>
        <v>0</v>
      </c>
      <c r="AD58" s="141">
        <f t="shared" si="11"/>
        <v>0</v>
      </c>
      <c r="AE58" s="141">
        <f t="shared" si="12"/>
        <v>0</v>
      </c>
      <c r="AF58" s="141">
        <f t="shared" si="50"/>
        <v>0</v>
      </c>
      <c r="AG58" s="93">
        <f t="shared" si="16"/>
        <v>1</v>
      </c>
      <c r="AH58" s="141">
        <f t="shared" ref="AH58" si="76">IF((F58=0),(E58*$J$2),0)</f>
        <v>0</v>
      </c>
      <c r="AI58" s="141"/>
      <c r="AJ58" s="141"/>
      <c r="AK58" s="65"/>
      <c r="AL58" s="136"/>
      <c r="AM58" s="136"/>
      <c r="AN58" s="136"/>
      <c r="AO58" s="136"/>
      <c r="AP58" s="136"/>
      <c r="AQ58" s="136"/>
      <c r="AR58" s="136"/>
      <c r="AS58" s="136"/>
      <c r="AT58" s="136"/>
      <c r="AU58" s="136"/>
      <c r="AV58" s="136"/>
      <c r="AW58" s="136"/>
      <c r="AX58" s="136"/>
      <c r="AY58" s="136"/>
      <c r="AZ58" s="136"/>
      <c r="BA58" s="136"/>
    </row>
    <row r="59" spans="1:53" s="11" customFormat="1" ht="20.25">
      <c r="A59" s="110" t="str">
        <f t="shared" si="70"/>
        <v/>
      </c>
      <c r="B59" s="91">
        <f t="shared" si="18"/>
        <v>49</v>
      </c>
      <c r="C59" s="176"/>
      <c r="D59" s="32" t="s">
        <v>91</v>
      </c>
      <c r="E59" s="92">
        <v>2</v>
      </c>
      <c r="F59" s="47">
        <f>IF((J59&lt;&gt;""),($I$2*E59),2)</f>
        <v>2</v>
      </c>
      <c r="G59" s="13"/>
      <c r="H59" s="13"/>
      <c r="I59" s="13"/>
      <c r="J59" s="97"/>
      <c r="K59" s="139"/>
      <c r="L59" s="139">
        <f>IF((G59&lt;&gt;""),($G$2*E59),IF((H59&lt;&gt;""),($H$2*E59),IF((I59&lt;&gt;""),($I$2*E59),0)))</f>
        <v>0</v>
      </c>
      <c r="M59" s="139"/>
      <c r="N59" s="139"/>
      <c r="O59" s="139"/>
      <c r="P59" s="139"/>
      <c r="Q59" s="139">
        <f>IF((G59&lt;&gt;""),($G$2*E59),0)</f>
        <v>0</v>
      </c>
      <c r="R59" s="139">
        <f>IF((H59&lt;&gt;""),($H$2*E59),IF((I59&lt;&gt;""),($I$2*E59),0))</f>
        <v>0</v>
      </c>
      <c r="S59" s="139">
        <f>IF((I59&lt;&gt;""),($I$2*E59),0)</f>
        <v>0</v>
      </c>
      <c r="T59" s="139"/>
      <c r="U59" s="139"/>
      <c r="V59" s="139"/>
      <c r="W59" s="140">
        <f t="shared" si="4"/>
        <v>0</v>
      </c>
      <c r="X59" s="140">
        <f t="shared" si="5"/>
        <v>0</v>
      </c>
      <c r="Y59" s="140">
        <f t="shared" si="6"/>
        <v>0</v>
      </c>
      <c r="Z59" s="141">
        <f t="shared" si="7"/>
        <v>0</v>
      </c>
      <c r="AA59" s="141">
        <f t="shared" si="8"/>
        <v>0</v>
      </c>
      <c r="AB59" s="141">
        <f t="shared" si="9"/>
        <v>0</v>
      </c>
      <c r="AC59" s="141">
        <f t="shared" si="10"/>
        <v>0</v>
      </c>
      <c r="AD59" s="141">
        <f t="shared" si="11"/>
        <v>0</v>
      </c>
      <c r="AE59" s="141">
        <f t="shared" si="12"/>
        <v>0</v>
      </c>
      <c r="AF59" s="141">
        <f t="shared" si="50"/>
        <v>0</v>
      </c>
      <c r="AG59" s="93">
        <f t="shared" si="16"/>
        <v>2</v>
      </c>
      <c r="AH59" s="141"/>
      <c r="AI59" s="141">
        <f>IF((F59=0),(E59*$J$2),0)</f>
        <v>0</v>
      </c>
      <c r="AJ59" s="141"/>
      <c r="AK59" s="65"/>
      <c r="AL59" s="136"/>
      <c r="AM59" s="136"/>
      <c r="AN59" s="136"/>
      <c r="AO59" s="136"/>
      <c r="AP59" s="136"/>
      <c r="AQ59" s="136"/>
      <c r="AR59" s="136"/>
      <c r="AS59" s="136"/>
      <c r="AT59" s="136"/>
      <c r="AU59" s="136"/>
      <c r="AV59" s="136"/>
      <c r="AW59" s="136"/>
      <c r="AX59" s="136"/>
      <c r="AY59" s="136"/>
      <c r="AZ59" s="136"/>
      <c r="BA59" s="136"/>
    </row>
    <row r="60" spans="1:53" s="11" customFormat="1" ht="25.5">
      <c r="A60" s="110" t="str">
        <f t="shared" si="70"/>
        <v/>
      </c>
      <c r="B60" s="91">
        <f t="shared" si="18"/>
        <v>50</v>
      </c>
      <c r="C60" s="179"/>
      <c r="D60" s="32" t="s">
        <v>92</v>
      </c>
      <c r="E60" s="92">
        <v>3</v>
      </c>
      <c r="F60" s="47">
        <f>IF((J60&lt;&gt;""),($I$2*E60),3)</f>
        <v>3</v>
      </c>
      <c r="G60" s="13"/>
      <c r="H60" s="13"/>
      <c r="I60" s="13"/>
      <c r="J60" s="97"/>
      <c r="K60" s="139"/>
      <c r="L60" s="139"/>
      <c r="M60" s="139">
        <f>IF((G60&lt;&gt;""),($G$2*E60),IF((H60&lt;&gt;""),($H$2*E60),IF((I60&lt;&gt;""),($I$2*E60),0)))</f>
        <v>0</v>
      </c>
      <c r="N60" s="139"/>
      <c r="O60" s="139"/>
      <c r="P60" s="139"/>
      <c r="Q60" s="139"/>
      <c r="R60" s="139"/>
      <c r="S60" s="139"/>
      <c r="T60" s="139">
        <f>IF((G60&lt;&gt;""),($G$2*E60),0)</f>
        <v>0</v>
      </c>
      <c r="U60" s="139">
        <f>IF((H60&lt;&gt;""),($H$2*E60),IF((I60&lt;&gt;""),($I$2*E60),0))</f>
        <v>0</v>
      </c>
      <c r="V60" s="139">
        <f>IF((I60&lt;&gt;""),($I$2*E60),0)</f>
        <v>0</v>
      </c>
      <c r="W60" s="140">
        <f t="shared" si="4"/>
        <v>0</v>
      </c>
      <c r="X60" s="140">
        <f t="shared" si="5"/>
        <v>0</v>
      </c>
      <c r="Y60" s="140">
        <f t="shared" si="6"/>
        <v>0</v>
      </c>
      <c r="Z60" s="141">
        <f t="shared" si="7"/>
        <v>0</v>
      </c>
      <c r="AA60" s="141">
        <f t="shared" si="8"/>
        <v>0</v>
      </c>
      <c r="AB60" s="141">
        <f t="shared" si="9"/>
        <v>0</v>
      </c>
      <c r="AC60" s="141">
        <f t="shared" si="10"/>
        <v>0</v>
      </c>
      <c r="AD60" s="141">
        <f t="shared" si="11"/>
        <v>0</v>
      </c>
      <c r="AE60" s="141">
        <f t="shared" si="12"/>
        <v>0</v>
      </c>
      <c r="AF60" s="141">
        <f t="shared" si="50"/>
        <v>0</v>
      </c>
      <c r="AG60" s="93">
        <f t="shared" si="16"/>
        <v>3</v>
      </c>
      <c r="AH60" s="141"/>
      <c r="AI60" s="141"/>
      <c r="AJ60" s="141">
        <f>IF((F60=0),(E60*$J$2),0)</f>
        <v>0</v>
      </c>
      <c r="AK60" s="65"/>
      <c r="AL60" s="136"/>
      <c r="AM60" s="136"/>
      <c r="AN60" s="136"/>
      <c r="AO60" s="136"/>
      <c r="AP60" s="136"/>
      <c r="AQ60" s="136"/>
      <c r="AR60" s="136"/>
      <c r="AS60" s="136"/>
      <c r="AT60" s="136"/>
      <c r="AU60" s="136"/>
      <c r="AV60" s="136"/>
      <c r="AW60" s="136"/>
      <c r="AX60" s="136"/>
      <c r="AY60" s="136"/>
      <c r="AZ60" s="136"/>
      <c r="BA60" s="136"/>
    </row>
    <row r="61" spans="1:53" s="11" customFormat="1" ht="25.5">
      <c r="A61" s="110" t="str">
        <f t="shared" si="70"/>
        <v/>
      </c>
      <c r="B61" s="91">
        <f t="shared" si="18"/>
        <v>51</v>
      </c>
      <c r="C61" s="175" t="s">
        <v>60</v>
      </c>
      <c r="D61" s="33" t="s">
        <v>147</v>
      </c>
      <c r="E61" s="92">
        <v>1</v>
      </c>
      <c r="F61" s="47">
        <f t="shared" ref="F61:F66" si="77">IF((J61&lt;&gt;""),($I$2*E61),1)</f>
        <v>1</v>
      </c>
      <c r="G61" s="13"/>
      <c r="H61" s="13"/>
      <c r="I61" s="13"/>
      <c r="J61" s="53"/>
      <c r="K61" s="139">
        <f t="shared" ref="K61:K66" si="78">IF((G61&lt;&gt;""),($G$2*E61),IF((H61&lt;&gt;""),($H$2*E61),IF((I61&lt;&gt;""),($I$2*E61),0)))</f>
        <v>0</v>
      </c>
      <c r="L61" s="139"/>
      <c r="M61" s="139"/>
      <c r="N61" s="139">
        <f t="shared" ref="N61:N66" si="79">IF((G61&lt;&gt;""),($G$2*E61),0)</f>
        <v>0</v>
      </c>
      <c r="O61" s="139">
        <f t="shared" ref="O61:O66" si="80">IF((H61&lt;&gt;""),($H$2*E61),IF((I61&lt;&gt;""),($I$2*E61),0))</f>
        <v>0</v>
      </c>
      <c r="P61" s="139">
        <f t="shared" ref="P61:P66" si="81">IF((I61&lt;&gt;""),($I$2*E61),0)</f>
        <v>0</v>
      </c>
      <c r="Q61" s="139"/>
      <c r="R61" s="139"/>
      <c r="S61" s="139"/>
      <c r="T61" s="139"/>
      <c r="U61" s="139"/>
      <c r="V61" s="139"/>
      <c r="W61" s="140">
        <f t="shared" si="4"/>
        <v>0</v>
      </c>
      <c r="X61" s="140">
        <f t="shared" si="5"/>
        <v>0</v>
      </c>
      <c r="Y61" s="140">
        <f t="shared" si="6"/>
        <v>0</v>
      </c>
      <c r="Z61" s="141">
        <f t="shared" si="7"/>
        <v>0</v>
      </c>
      <c r="AA61" s="141">
        <f t="shared" si="8"/>
        <v>0</v>
      </c>
      <c r="AB61" s="141">
        <f t="shared" si="9"/>
        <v>0</v>
      </c>
      <c r="AC61" s="141">
        <f t="shared" si="10"/>
        <v>0</v>
      </c>
      <c r="AD61" s="141">
        <f t="shared" si="11"/>
        <v>0</v>
      </c>
      <c r="AE61" s="141">
        <f t="shared" si="12"/>
        <v>0</v>
      </c>
      <c r="AF61" s="141">
        <f t="shared" si="50"/>
        <v>0</v>
      </c>
      <c r="AG61" s="93">
        <f t="shared" si="16"/>
        <v>1</v>
      </c>
      <c r="AH61" s="141">
        <f t="shared" ref="AH61:AH66" si="82">IF((F61=0),(E61*$J$2),0)</f>
        <v>0</v>
      </c>
      <c r="AI61" s="141"/>
      <c r="AJ61" s="141"/>
      <c r="AK61" s="65"/>
      <c r="AL61" s="136"/>
      <c r="AM61" s="136"/>
      <c r="AN61" s="136"/>
      <c r="AO61" s="136"/>
      <c r="AP61" s="136"/>
      <c r="AQ61" s="136"/>
      <c r="AR61" s="136"/>
      <c r="AS61" s="136"/>
      <c r="AT61" s="136"/>
      <c r="AU61" s="136"/>
      <c r="AV61" s="136"/>
      <c r="AW61" s="136"/>
      <c r="AX61" s="136"/>
      <c r="AY61" s="136"/>
      <c r="AZ61" s="136"/>
      <c r="BA61" s="136"/>
    </row>
    <row r="62" spans="1:53" s="11" customFormat="1" ht="25.5">
      <c r="A62" s="110" t="str">
        <f t="shared" si="70"/>
        <v/>
      </c>
      <c r="B62" s="91">
        <f t="shared" si="18"/>
        <v>52</v>
      </c>
      <c r="C62" s="176"/>
      <c r="D62" s="99" t="s">
        <v>93</v>
      </c>
      <c r="E62" s="92">
        <v>1</v>
      </c>
      <c r="F62" s="47">
        <f t="shared" si="77"/>
        <v>1</v>
      </c>
      <c r="G62" s="13"/>
      <c r="H62" s="13"/>
      <c r="I62" s="13"/>
      <c r="J62" s="53"/>
      <c r="K62" s="139">
        <f t="shared" si="78"/>
        <v>0</v>
      </c>
      <c r="L62" s="139"/>
      <c r="M62" s="139"/>
      <c r="N62" s="139">
        <f t="shared" si="79"/>
        <v>0</v>
      </c>
      <c r="O62" s="139">
        <f t="shared" si="80"/>
        <v>0</v>
      </c>
      <c r="P62" s="139">
        <f t="shared" si="81"/>
        <v>0</v>
      </c>
      <c r="Q62" s="139"/>
      <c r="R62" s="139"/>
      <c r="S62" s="139"/>
      <c r="T62" s="139"/>
      <c r="U62" s="139"/>
      <c r="V62" s="139"/>
      <c r="W62" s="140">
        <f t="shared" si="4"/>
        <v>0</v>
      </c>
      <c r="X62" s="140">
        <f t="shared" si="5"/>
        <v>0</v>
      </c>
      <c r="Y62" s="140">
        <f t="shared" si="6"/>
        <v>0</v>
      </c>
      <c r="Z62" s="141">
        <f t="shared" si="7"/>
        <v>0</v>
      </c>
      <c r="AA62" s="141">
        <f t="shared" si="8"/>
        <v>0</v>
      </c>
      <c r="AB62" s="141">
        <f t="shared" si="9"/>
        <v>0</v>
      </c>
      <c r="AC62" s="141">
        <f t="shared" si="10"/>
        <v>0</v>
      </c>
      <c r="AD62" s="141">
        <f t="shared" si="11"/>
        <v>0</v>
      </c>
      <c r="AE62" s="141">
        <f t="shared" si="12"/>
        <v>0</v>
      </c>
      <c r="AF62" s="141">
        <f t="shared" si="50"/>
        <v>0</v>
      </c>
      <c r="AG62" s="93">
        <f t="shared" si="16"/>
        <v>1</v>
      </c>
      <c r="AH62" s="141">
        <f t="shared" si="82"/>
        <v>0</v>
      </c>
      <c r="AI62" s="141"/>
      <c r="AJ62" s="141"/>
      <c r="AK62" s="65"/>
      <c r="AL62" s="136"/>
      <c r="AM62" s="136"/>
      <c r="AN62" s="136"/>
      <c r="AO62" s="136"/>
      <c r="AP62" s="136"/>
      <c r="AQ62" s="136"/>
      <c r="AR62" s="136"/>
      <c r="AS62" s="136"/>
      <c r="AT62" s="136"/>
      <c r="AU62" s="136"/>
      <c r="AV62" s="136"/>
      <c r="AW62" s="136"/>
      <c r="AX62" s="136"/>
      <c r="AY62" s="136"/>
      <c r="AZ62" s="136"/>
      <c r="BA62" s="136"/>
    </row>
    <row r="63" spans="1:53" s="11" customFormat="1" ht="32.25" customHeight="1">
      <c r="A63" s="110" t="str">
        <f t="shared" si="70"/>
        <v/>
      </c>
      <c r="B63" s="91">
        <f t="shared" si="18"/>
        <v>53</v>
      </c>
      <c r="C63" s="176"/>
      <c r="D63" s="32" t="s">
        <v>94</v>
      </c>
      <c r="E63" s="92">
        <v>1</v>
      </c>
      <c r="F63" s="47">
        <f t="shared" si="77"/>
        <v>1</v>
      </c>
      <c r="G63" s="13"/>
      <c r="H63" s="13"/>
      <c r="I63" s="13"/>
      <c r="J63" s="53"/>
      <c r="K63" s="139">
        <f t="shared" si="78"/>
        <v>0</v>
      </c>
      <c r="L63" s="139"/>
      <c r="M63" s="139"/>
      <c r="N63" s="139">
        <f t="shared" si="79"/>
        <v>0</v>
      </c>
      <c r="O63" s="139">
        <f t="shared" si="80"/>
        <v>0</v>
      </c>
      <c r="P63" s="139">
        <f t="shared" si="81"/>
        <v>0</v>
      </c>
      <c r="Q63" s="139"/>
      <c r="R63" s="139"/>
      <c r="S63" s="139"/>
      <c r="T63" s="139"/>
      <c r="U63" s="139"/>
      <c r="V63" s="139"/>
      <c r="W63" s="140">
        <f t="shared" si="4"/>
        <v>0</v>
      </c>
      <c r="X63" s="140">
        <f t="shared" si="5"/>
        <v>0</v>
      </c>
      <c r="Y63" s="140">
        <f t="shared" si="6"/>
        <v>0</v>
      </c>
      <c r="Z63" s="141">
        <f t="shared" si="7"/>
        <v>0</v>
      </c>
      <c r="AA63" s="141">
        <f t="shared" si="8"/>
        <v>0</v>
      </c>
      <c r="AB63" s="141">
        <f t="shared" si="9"/>
        <v>0</v>
      </c>
      <c r="AC63" s="141">
        <f t="shared" si="10"/>
        <v>0</v>
      </c>
      <c r="AD63" s="141">
        <f t="shared" si="11"/>
        <v>0</v>
      </c>
      <c r="AE63" s="141">
        <f t="shared" si="12"/>
        <v>0</v>
      </c>
      <c r="AF63" s="141">
        <f t="shared" si="50"/>
        <v>0</v>
      </c>
      <c r="AG63" s="93">
        <f t="shared" si="16"/>
        <v>1</v>
      </c>
      <c r="AH63" s="141">
        <f t="shared" si="82"/>
        <v>0</v>
      </c>
      <c r="AI63" s="141"/>
      <c r="AJ63" s="141"/>
      <c r="AK63" s="65"/>
      <c r="AL63" s="136"/>
      <c r="AM63" s="136"/>
      <c r="AN63" s="136"/>
      <c r="AO63" s="136"/>
      <c r="AP63" s="136"/>
      <c r="AQ63" s="136"/>
      <c r="AR63" s="136"/>
      <c r="AS63" s="136"/>
      <c r="AT63" s="136"/>
      <c r="AU63" s="136"/>
      <c r="AV63" s="136"/>
      <c r="AW63" s="136"/>
      <c r="AX63" s="136"/>
      <c r="AY63" s="136"/>
      <c r="AZ63" s="136"/>
      <c r="BA63" s="136"/>
    </row>
    <row r="64" spans="1:53" s="11" customFormat="1" ht="28.5" customHeight="1">
      <c r="A64" s="110" t="str">
        <f t="shared" si="70"/>
        <v/>
      </c>
      <c r="B64" s="91">
        <f t="shared" si="18"/>
        <v>54</v>
      </c>
      <c r="C64" s="176"/>
      <c r="D64" s="33" t="s">
        <v>95</v>
      </c>
      <c r="E64" s="92">
        <v>1</v>
      </c>
      <c r="F64" s="47">
        <f t="shared" si="77"/>
        <v>1</v>
      </c>
      <c r="G64" s="13"/>
      <c r="H64" s="13"/>
      <c r="I64" s="13"/>
      <c r="J64" s="53"/>
      <c r="K64" s="139">
        <f t="shared" si="78"/>
        <v>0</v>
      </c>
      <c r="L64" s="139"/>
      <c r="M64" s="139"/>
      <c r="N64" s="139">
        <f t="shared" si="79"/>
        <v>0</v>
      </c>
      <c r="O64" s="139">
        <f t="shared" si="80"/>
        <v>0</v>
      </c>
      <c r="P64" s="139">
        <f t="shared" si="81"/>
        <v>0</v>
      </c>
      <c r="Q64" s="139"/>
      <c r="R64" s="139"/>
      <c r="S64" s="139"/>
      <c r="T64" s="139"/>
      <c r="U64" s="139"/>
      <c r="V64" s="139"/>
      <c r="W64" s="140">
        <f t="shared" si="4"/>
        <v>0</v>
      </c>
      <c r="X64" s="140">
        <f t="shared" si="5"/>
        <v>0</v>
      </c>
      <c r="Y64" s="140">
        <f t="shared" si="6"/>
        <v>0</v>
      </c>
      <c r="Z64" s="141">
        <f t="shared" si="7"/>
        <v>0</v>
      </c>
      <c r="AA64" s="141">
        <f t="shared" si="8"/>
        <v>0</v>
      </c>
      <c r="AB64" s="141">
        <f t="shared" si="9"/>
        <v>0</v>
      </c>
      <c r="AC64" s="141">
        <f t="shared" si="10"/>
        <v>0</v>
      </c>
      <c r="AD64" s="141">
        <f t="shared" si="11"/>
        <v>0</v>
      </c>
      <c r="AE64" s="141">
        <f t="shared" si="12"/>
        <v>0</v>
      </c>
      <c r="AF64" s="141">
        <f t="shared" si="50"/>
        <v>0</v>
      </c>
      <c r="AG64" s="93">
        <f t="shared" si="16"/>
        <v>1</v>
      </c>
      <c r="AH64" s="141">
        <f t="shared" si="82"/>
        <v>0</v>
      </c>
      <c r="AI64" s="141"/>
      <c r="AJ64" s="141"/>
      <c r="AK64" s="65"/>
      <c r="AL64" s="136"/>
      <c r="AM64" s="136"/>
      <c r="AN64" s="136"/>
      <c r="AO64" s="136"/>
      <c r="AP64" s="136"/>
      <c r="AQ64" s="136"/>
      <c r="AR64" s="136"/>
      <c r="AS64" s="136"/>
      <c r="AT64" s="136"/>
      <c r="AU64" s="136"/>
      <c r="AV64" s="136"/>
      <c r="AW64" s="136"/>
      <c r="AX64" s="136"/>
      <c r="AY64" s="136"/>
      <c r="AZ64" s="136"/>
      <c r="BA64" s="136"/>
    </row>
    <row r="65" spans="1:53" s="11" customFormat="1" ht="30" customHeight="1">
      <c r="A65" s="110" t="str">
        <f t="shared" si="70"/>
        <v/>
      </c>
      <c r="B65" s="91">
        <f t="shared" si="18"/>
        <v>55</v>
      </c>
      <c r="C65" s="176"/>
      <c r="D65" s="33" t="s">
        <v>96</v>
      </c>
      <c r="E65" s="92">
        <v>1</v>
      </c>
      <c r="F65" s="47">
        <f t="shared" si="77"/>
        <v>1</v>
      </c>
      <c r="G65" s="13"/>
      <c r="H65" s="13"/>
      <c r="I65" s="13"/>
      <c r="J65" s="53"/>
      <c r="K65" s="139">
        <f t="shared" si="78"/>
        <v>0</v>
      </c>
      <c r="L65" s="139"/>
      <c r="M65" s="139"/>
      <c r="N65" s="139">
        <f t="shared" si="79"/>
        <v>0</v>
      </c>
      <c r="O65" s="139">
        <f t="shared" si="80"/>
        <v>0</v>
      </c>
      <c r="P65" s="139">
        <f t="shared" si="81"/>
        <v>0</v>
      </c>
      <c r="Q65" s="139"/>
      <c r="R65" s="139"/>
      <c r="S65" s="139"/>
      <c r="T65" s="139"/>
      <c r="U65" s="139"/>
      <c r="V65" s="139"/>
      <c r="W65" s="140">
        <f t="shared" si="4"/>
        <v>0</v>
      </c>
      <c r="X65" s="140">
        <f t="shared" si="5"/>
        <v>0</v>
      </c>
      <c r="Y65" s="140">
        <f t="shared" si="6"/>
        <v>0</v>
      </c>
      <c r="Z65" s="141">
        <f t="shared" si="7"/>
        <v>0</v>
      </c>
      <c r="AA65" s="141">
        <f t="shared" si="8"/>
        <v>0</v>
      </c>
      <c r="AB65" s="141">
        <f t="shared" si="9"/>
        <v>0</v>
      </c>
      <c r="AC65" s="141">
        <f t="shared" si="10"/>
        <v>0</v>
      </c>
      <c r="AD65" s="141">
        <f t="shared" si="11"/>
        <v>0</v>
      </c>
      <c r="AE65" s="141">
        <f t="shared" si="12"/>
        <v>0</v>
      </c>
      <c r="AF65" s="141">
        <f t="shared" si="50"/>
        <v>0</v>
      </c>
      <c r="AG65" s="93">
        <f t="shared" si="16"/>
        <v>1</v>
      </c>
      <c r="AH65" s="141">
        <f t="shared" si="82"/>
        <v>0</v>
      </c>
      <c r="AI65" s="141"/>
      <c r="AJ65" s="141"/>
      <c r="AK65" s="65"/>
      <c r="AL65" s="136"/>
      <c r="AM65" s="136"/>
      <c r="AN65" s="136"/>
      <c r="AO65" s="136"/>
      <c r="AP65" s="136"/>
      <c r="AQ65" s="136"/>
      <c r="AR65" s="136"/>
      <c r="AS65" s="136"/>
      <c r="AT65" s="136"/>
      <c r="AU65" s="136"/>
      <c r="AV65" s="136"/>
      <c r="AW65" s="136"/>
      <c r="AX65" s="136"/>
      <c r="AY65" s="136"/>
      <c r="AZ65" s="136"/>
      <c r="BA65" s="136"/>
    </row>
    <row r="66" spans="1:53" s="11" customFormat="1" ht="25.5">
      <c r="A66" s="110" t="str">
        <f t="shared" si="70"/>
        <v/>
      </c>
      <c r="B66" s="91">
        <f t="shared" si="18"/>
        <v>56</v>
      </c>
      <c r="C66" s="176"/>
      <c r="D66" s="33" t="s">
        <v>97</v>
      </c>
      <c r="E66" s="92">
        <v>1</v>
      </c>
      <c r="F66" s="47">
        <f t="shared" si="77"/>
        <v>1</v>
      </c>
      <c r="G66" s="13"/>
      <c r="H66" s="13"/>
      <c r="I66" s="13"/>
      <c r="J66" s="53"/>
      <c r="K66" s="139">
        <f t="shared" si="78"/>
        <v>0</v>
      </c>
      <c r="L66" s="139"/>
      <c r="M66" s="139"/>
      <c r="N66" s="139">
        <f t="shared" si="79"/>
        <v>0</v>
      </c>
      <c r="O66" s="139">
        <f t="shared" si="80"/>
        <v>0</v>
      </c>
      <c r="P66" s="139">
        <f t="shared" si="81"/>
        <v>0</v>
      </c>
      <c r="Q66" s="139"/>
      <c r="R66" s="139"/>
      <c r="S66" s="139"/>
      <c r="T66" s="139"/>
      <c r="U66" s="139"/>
      <c r="V66" s="139"/>
      <c r="W66" s="140">
        <f t="shared" si="4"/>
        <v>0</v>
      </c>
      <c r="X66" s="140">
        <f t="shared" si="5"/>
        <v>0</v>
      </c>
      <c r="Y66" s="140">
        <f t="shared" si="6"/>
        <v>0</v>
      </c>
      <c r="Z66" s="141">
        <f t="shared" si="7"/>
        <v>0</v>
      </c>
      <c r="AA66" s="141">
        <f t="shared" si="8"/>
        <v>0</v>
      </c>
      <c r="AB66" s="141">
        <f t="shared" si="9"/>
        <v>0</v>
      </c>
      <c r="AC66" s="141">
        <f t="shared" si="10"/>
        <v>0</v>
      </c>
      <c r="AD66" s="141">
        <f t="shared" si="11"/>
        <v>0</v>
      </c>
      <c r="AE66" s="141">
        <f t="shared" si="12"/>
        <v>0</v>
      </c>
      <c r="AF66" s="141">
        <f t="shared" si="50"/>
        <v>0</v>
      </c>
      <c r="AG66" s="93">
        <f t="shared" si="16"/>
        <v>1</v>
      </c>
      <c r="AH66" s="141">
        <f t="shared" si="82"/>
        <v>0</v>
      </c>
      <c r="AI66" s="141"/>
      <c r="AJ66" s="141"/>
      <c r="AK66" s="65"/>
      <c r="AL66" s="136"/>
      <c r="AM66" s="136"/>
      <c r="AN66" s="136"/>
      <c r="AO66" s="136"/>
      <c r="AP66" s="136"/>
      <c r="AQ66" s="136"/>
      <c r="AR66" s="136"/>
      <c r="AS66" s="136"/>
      <c r="AT66" s="136"/>
      <c r="AU66" s="136"/>
      <c r="AV66" s="136"/>
      <c r="AW66" s="136"/>
      <c r="AX66" s="136"/>
      <c r="AY66" s="136"/>
      <c r="AZ66" s="136"/>
      <c r="BA66" s="136"/>
    </row>
    <row r="67" spans="1:53" s="11" customFormat="1" ht="29.25" customHeight="1">
      <c r="A67" s="110" t="str">
        <f t="shared" si="70"/>
        <v/>
      </c>
      <c r="B67" s="91">
        <f t="shared" si="18"/>
        <v>57</v>
      </c>
      <c r="C67" s="176"/>
      <c r="D67" s="33" t="s">
        <v>98</v>
      </c>
      <c r="E67" s="92">
        <v>2</v>
      </c>
      <c r="F67" s="47">
        <v>2</v>
      </c>
      <c r="G67" s="13"/>
      <c r="H67" s="13"/>
      <c r="I67" s="13"/>
      <c r="J67" s="53"/>
      <c r="K67" s="139"/>
      <c r="L67" s="139">
        <f>IF((G67&lt;&gt;""),($G$2*E67),IF((H67&lt;&gt;""),($H$2*E67),IF((I67&lt;&gt;""),($I$2*E67),0)))</f>
        <v>0</v>
      </c>
      <c r="M67" s="139"/>
      <c r="N67" s="139"/>
      <c r="O67" s="139"/>
      <c r="P67" s="139"/>
      <c r="Q67" s="139">
        <f>IF((G67&lt;&gt;""),($G$2*E67),0)</f>
        <v>0</v>
      </c>
      <c r="R67" s="139">
        <f>IF((H67&lt;&gt;""),($H$2*E67),IF((I67&lt;&gt;""),($I$2*E67),0))</f>
        <v>0</v>
      </c>
      <c r="S67" s="139">
        <f>IF((I67&lt;&gt;""),($I$2*E67),0)</f>
        <v>0</v>
      </c>
      <c r="T67" s="139"/>
      <c r="U67" s="139"/>
      <c r="V67" s="139"/>
      <c r="W67" s="140">
        <f t="shared" si="4"/>
        <v>0</v>
      </c>
      <c r="X67" s="140">
        <f t="shared" si="5"/>
        <v>0</v>
      </c>
      <c r="Y67" s="140">
        <f t="shared" si="6"/>
        <v>0</v>
      </c>
      <c r="Z67" s="141">
        <f t="shared" si="7"/>
        <v>0</v>
      </c>
      <c r="AA67" s="141">
        <f t="shared" si="8"/>
        <v>0</v>
      </c>
      <c r="AB67" s="141">
        <f t="shared" si="9"/>
        <v>0</v>
      </c>
      <c r="AC67" s="141">
        <f t="shared" si="10"/>
        <v>0</v>
      </c>
      <c r="AD67" s="141">
        <f t="shared" si="11"/>
        <v>0</v>
      </c>
      <c r="AE67" s="141">
        <f t="shared" si="12"/>
        <v>0</v>
      </c>
      <c r="AF67" s="141">
        <f t="shared" si="50"/>
        <v>0</v>
      </c>
      <c r="AG67" s="93">
        <f t="shared" si="16"/>
        <v>2</v>
      </c>
      <c r="AH67" s="141"/>
      <c r="AI67" s="141">
        <f>IF((F67=0),(E67*$J$2),0)</f>
        <v>0</v>
      </c>
      <c r="AJ67" s="141"/>
      <c r="AK67" s="65"/>
      <c r="AL67" s="136"/>
      <c r="AM67" s="136"/>
      <c r="AN67" s="136"/>
      <c r="AO67" s="136"/>
      <c r="AP67" s="136"/>
      <c r="AQ67" s="136"/>
      <c r="AR67" s="136"/>
      <c r="AS67" s="136"/>
      <c r="AT67" s="136"/>
      <c r="AU67" s="136"/>
      <c r="AV67" s="136"/>
      <c r="AW67" s="136"/>
      <c r="AX67" s="136"/>
      <c r="AY67" s="136"/>
      <c r="AZ67" s="136"/>
      <c r="BA67" s="136"/>
    </row>
    <row r="68" spans="1:53" s="11" customFormat="1" ht="18" customHeight="1">
      <c r="A68" s="110" t="str">
        <f t="shared" si="70"/>
        <v/>
      </c>
      <c r="B68" s="91">
        <f t="shared" si="18"/>
        <v>58</v>
      </c>
      <c r="C68" s="176"/>
      <c r="D68" s="33" t="s">
        <v>99</v>
      </c>
      <c r="E68" s="92">
        <v>2</v>
      </c>
      <c r="F68" s="47">
        <f t="shared" ref="F68:F71" si="83">IF((J68&lt;&gt;""),($I$2*E68),2)</f>
        <v>2</v>
      </c>
      <c r="G68" s="13"/>
      <c r="H68" s="13"/>
      <c r="I68" s="13"/>
      <c r="J68" s="53"/>
      <c r="K68" s="139"/>
      <c r="L68" s="139">
        <f>IF((G68&lt;&gt;""),($G$2*E68),IF((H68&lt;&gt;""),($H$2*E68),IF((I68&lt;&gt;""),($I$2*E68),0)))</f>
        <v>0</v>
      </c>
      <c r="M68" s="139"/>
      <c r="N68" s="139"/>
      <c r="O68" s="139"/>
      <c r="P68" s="139"/>
      <c r="Q68" s="139">
        <f>IF((G68&lt;&gt;""),($G$2*E68),0)</f>
        <v>0</v>
      </c>
      <c r="R68" s="139">
        <f>IF((H68&lt;&gt;""),($H$2*E68),IF((I68&lt;&gt;""),($I$2*E68),0))</f>
        <v>0</v>
      </c>
      <c r="S68" s="139">
        <f>IF((I68&lt;&gt;""),($I$2*E68),0)</f>
        <v>0</v>
      </c>
      <c r="T68" s="139"/>
      <c r="U68" s="139"/>
      <c r="V68" s="139"/>
      <c r="W68" s="140">
        <f t="shared" si="4"/>
        <v>0</v>
      </c>
      <c r="X68" s="140">
        <f t="shared" si="5"/>
        <v>0</v>
      </c>
      <c r="Y68" s="140">
        <f t="shared" si="6"/>
        <v>0</v>
      </c>
      <c r="Z68" s="141">
        <f t="shared" si="7"/>
        <v>0</v>
      </c>
      <c r="AA68" s="141">
        <f t="shared" si="8"/>
        <v>0</v>
      </c>
      <c r="AB68" s="141">
        <f t="shared" si="9"/>
        <v>0</v>
      </c>
      <c r="AC68" s="141">
        <f t="shared" si="10"/>
        <v>0</v>
      </c>
      <c r="AD68" s="141">
        <f t="shared" si="11"/>
        <v>0</v>
      </c>
      <c r="AE68" s="141">
        <f t="shared" si="12"/>
        <v>0</v>
      </c>
      <c r="AF68" s="141">
        <f t="shared" si="50"/>
        <v>0</v>
      </c>
      <c r="AG68" s="93">
        <f t="shared" si="16"/>
        <v>2</v>
      </c>
      <c r="AH68" s="141"/>
      <c r="AI68" s="141">
        <f>IF((F68=0),(E68*$J$2),0)</f>
        <v>0</v>
      </c>
      <c r="AJ68" s="141"/>
      <c r="AK68" s="65"/>
      <c r="AL68" s="136"/>
      <c r="AM68" s="136"/>
      <c r="AN68" s="136"/>
      <c r="AO68" s="136"/>
      <c r="AP68" s="136"/>
      <c r="AQ68" s="136"/>
      <c r="AR68" s="136"/>
      <c r="AS68" s="136"/>
      <c r="AT68" s="136"/>
      <c r="AU68" s="136"/>
      <c r="AV68" s="136"/>
      <c r="AW68" s="136"/>
      <c r="AX68" s="136"/>
      <c r="AY68" s="136"/>
      <c r="AZ68" s="136"/>
      <c r="BA68" s="136"/>
    </row>
    <row r="69" spans="1:53" s="11" customFormat="1" ht="22.5" customHeight="1">
      <c r="A69" s="110"/>
      <c r="B69" s="91">
        <f t="shared" si="18"/>
        <v>59</v>
      </c>
      <c r="C69" s="176"/>
      <c r="D69" s="33" t="s">
        <v>100</v>
      </c>
      <c r="E69" s="92">
        <v>2</v>
      </c>
      <c r="F69" s="47">
        <f t="shared" si="83"/>
        <v>2</v>
      </c>
      <c r="G69" s="13"/>
      <c r="H69" s="13"/>
      <c r="I69" s="13"/>
      <c r="J69" s="53"/>
      <c r="K69" s="139"/>
      <c r="L69" s="139">
        <f>IF((G69&lt;&gt;""),($G$2*E69),IF((H69&lt;&gt;""),($H$2*E69),IF((I69&lt;&gt;""),($I$2*E69),0)))</f>
        <v>0</v>
      </c>
      <c r="M69" s="139"/>
      <c r="N69" s="139"/>
      <c r="O69" s="139"/>
      <c r="P69" s="139"/>
      <c r="Q69" s="139">
        <f>IF((G69&lt;&gt;""),($G$2*E69),0)</f>
        <v>0</v>
      </c>
      <c r="R69" s="139">
        <f>IF((H69&lt;&gt;""),($H$2*E69),IF((I69&lt;&gt;""),($I$2*E69),0))</f>
        <v>0</v>
      </c>
      <c r="S69" s="139">
        <f>IF((I69&lt;&gt;""),($I$2*E69),0)</f>
        <v>0</v>
      </c>
      <c r="T69" s="139"/>
      <c r="U69" s="139"/>
      <c r="V69" s="139"/>
      <c r="W69" s="140">
        <f t="shared" si="4"/>
        <v>0</v>
      </c>
      <c r="X69" s="140">
        <f t="shared" si="5"/>
        <v>0</v>
      </c>
      <c r="Y69" s="140">
        <f t="shared" si="6"/>
        <v>0</v>
      </c>
      <c r="Z69" s="141">
        <f t="shared" si="7"/>
        <v>0</v>
      </c>
      <c r="AA69" s="141">
        <f t="shared" si="8"/>
        <v>0</v>
      </c>
      <c r="AB69" s="141">
        <f t="shared" si="9"/>
        <v>0</v>
      </c>
      <c r="AC69" s="141">
        <f t="shared" si="10"/>
        <v>0</v>
      </c>
      <c r="AD69" s="141">
        <f t="shared" si="11"/>
        <v>0</v>
      </c>
      <c r="AE69" s="141">
        <f t="shared" si="12"/>
        <v>0</v>
      </c>
      <c r="AF69" s="141">
        <f t="shared" si="50"/>
        <v>0</v>
      </c>
      <c r="AG69" s="93">
        <f t="shared" si="16"/>
        <v>2</v>
      </c>
      <c r="AH69" s="141"/>
      <c r="AI69" s="141">
        <f>IF((F69=0),(E69*$J$2),0)</f>
        <v>0</v>
      </c>
      <c r="AJ69" s="141"/>
      <c r="AK69" s="65"/>
      <c r="AL69" s="136"/>
      <c r="AM69" s="136"/>
      <c r="AN69" s="136"/>
      <c r="AO69" s="136"/>
      <c r="AP69" s="136"/>
      <c r="AQ69" s="136"/>
      <c r="AR69" s="136"/>
      <c r="AS69" s="136"/>
      <c r="AT69" s="136"/>
      <c r="AU69" s="136"/>
      <c r="AV69" s="136"/>
      <c r="AW69" s="136"/>
      <c r="AX69" s="136"/>
      <c r="AY69" s="136"/>
      <c r="AZ69" s="136"/>
      <c r="BA69" s="136"/>
    </row>
    <row r="70" spans="1:53" s="11" customFormat="1" ht="45" customHeight="1">
      <c r="A70" s="110" t="str">
        <f t="shared" si="70"/>
        <v/>
      </c>
      <c r="B70" s="91">
        <f t="shared" si="18"/>
        <v>60</v>
      </c>
      <c r="C70" s="176"/>
      <c r="D70" s="132" t="s">
        <v>101</v>
      </c>
      <c r="E70" s="92">
        <v>2</v>
      </c>
      <c r="F70" s="47">
        <f t="shared" si="83"/>
        <v>2</v>
      </c>
      <c r="G70" s="13"/>
      <c r="H70" s="13"/>
      <c r="I70" s="13"/>
      <c r="J70" s="53"/>
      <c r="K70" s="139"/>
      <c r="L70" s="139">
        <f>IF((G70&lt;&gt;""),($G$2*E70),IF((H70&lt;&gt;""),($H$2*E70),IF((I70&lt;&gt;""),($I$2*E70),0)))</f>
        <v>0</v>
      </c>
      <c r="M70" s="139"/>
      <c r="N70" s="139"/>
      <c r="O70" s="139"/>
      <c r="P70" s="139"/>
      <c r="Q70" s="139">
        <f>IF((G70&lt;&gt;""),($G$2*E70),0)</f>
        <v>0</v>
      </c>
      <c r="R70" s="139">
        <f>IF((H70&lt;&gt;""),($H$2*E70),IF((I70&lt;&gt;""),($I$2*E70),0))</f>
        <v>0</v>
      </c>
      <c r="S70" s="139">
        <f>IF((I70&lt;&gt;""),($I$2*E70),0)</f>
        <v>0</v>
      </c>
      <c r="T70" s="139"/>
      <c r="U70" s="139"/>
      <c r="V70" s="139"/>
      <c r="W70" s="140">
        <f t="shared" si="4"/>
        <v>0</v>
      </c>
      <c r="X70" s="140">
        <f t="shared" si="5"/>
        <v>0</v>
      </c>
      <c r="Y70" s="140">
        <f t="shared" si="6"/>
        <v>0</v>
      </c>
      <c r="Z70" s="141">
        <f t="shared" si="7"/>
        <v>0</v>
      </c>
      <c r="AA70" s="141">
        <f t="shared" si="8"/>
        <v>0</v>
      </c>
      <c r="AB70" s="141">
        <f t="shared" si="9"/>
        <v>0</v>
      </c>
      <c r="AC70" s="141">
        <f t="shared" si="10"/>
        <v>0</v>
      </c>
      <c r="AD70" s="141">
        <f t="shared" si="11"/>
        <v>0</v>
      </c>
      <c r="AE70" s="141">
        <f t="shared" si="12"/>
        <v>0</v>
      </c>
      <c r="AF70" s="141">
        <f t="shared" si="50"/>
        <v>0</v>
      </c>
      <c r="AG70" s="93">
        <f t="shared" si="16"/>
        <v>2</v>
      </c>
      <c r="AH70" s="141"/>
      <c r="AI70" s="141">
        <f>IF((F70=0),(E70*$J$2),0)</f>
        <v>0</v>
      </c>
      <c r="AJ70" s="141"/>
      <c r="AK70" s="65"/>
      <c r="AL70" s="136"/>
      <c r="AM70" s="136"/>
      <c r="AN70" s="136"/>
      <c r="AO70" s="136"/>
      <c r="AP70" s="136"/>
      <c r="AQ70" s="136"/>
      <c r="AR70" s="136"/>
      <c r="AS70" s="136"/>
      <c r="AT70" s="136"/>
      <c r="AU70" s="136"/>
      <c r="AV70" s="136"/>
      <c r="AW70" s="136"/>
      <c r="AX70" s="136"/>
      <c r="AY70" s="136"/>
      <c r="AZ70" s="136"/>
      <c r="BA70" s="136"/>
    </row>
    <row r="71" spans="1:53" s="11" customFormat="1" ht="42.75" customHeight="1">
      <c r="A71" s="110"/>
      <c r="B71" s="91">
        <f t="shared" si="18"/>
        <v>61</v>
      </c>
      <c r="C71" s="176"/>
      <c r="D71" s="33" t="s">
        <v>102</v>
      </c>
      <c r="E71" s="92">
        <v>2</v>
      </c>
      <c r="F71" s="47">
        <f t="shared" si="83"/>
        <v>2</v>
      </c>
      <c r="G71" s="13"/>
      <c r="H71" s="13"/>
      <c r="I71" s="13"/>
      <c r="J71" s="53"/>
      <c r="K71" s="139"/>
      <c r="L71" s="139">
        <f>IF((G71&lt;&gt;""),($G$2*E71),IF((H71&lt;&gt;""),($H$2*E71),IF((I71&lt;&gt;""),($I$2*E71),0)))</f>
        <v>0</v>
      </c>
      <c r="M71" s="139"/>
      <c r="N71" s="139"/>
      <c r="O71" s="139"/>
      <c r="P71" s="139"/>
      <c r="Q71" s="139">
        <f>IF((G71&lt;&gt;""),($G$2*E71),0)</f>
        <v>0</v>
      </c>
      <c r="R71" s="139">
        <f>IF((H71&lt;&gt;""),($H$2*E71),IF((I71&lt;&gt;""),($I$2*E71),0))</f>
        <v>0</v>
      </c>
      <c r="S71" s="139">
        <f>IF((I71&lt;&gt;""),($I$2*E71),0)</f>
        <v>0</v>
      </c>
      <c r="T71" s="139"/>
      <c r="U71" s="139"/>
      <c r="V71" s="139"/>
      <c r="W71" s="140">
        <f t="shared" si="4"/>
        <v>0</v>
      </c>
      <c r="X71" s="140">
        <f t="shared" si="5"/>
        <v>0</v>
      </c>
      <c r="Y71" s="140">
        <f t="shared" si="6"/>
        <v>0</v>
      </c>
      <c r="Z71" s="141">
        <f t="shared" si="7"/>
        <v>0</v>
      </c>
      <c r="AA71" s="141">
        <f t="shared" si="8"/>
        <v>0</v>
      </c>
      <c r="AB71" s="141">
        <f t="shared" si="9"/>
        <v>0</v>
      </c>
      <c r="AC71" s="141">
        <f t="shared" si="10"/>
        <v>0</v>
      </c>
      <c r="AD71" s="141">
        <f t="shared" si="11"/>
        <v>0</v>
      </c>
      <c r="AE71" s="141">
        <f t="shared" si="12"/>
        <v>0</v>
      </c>
      <c r="AF71" s="141">
        <f t="shared" si="50"/>
        <v>0</v>
      </c>
      <c r="AG71" s="93">
        <f t="shared" si="16"/>
        <v>2</v>
      </c>
      <c r="AH71" s="141"/>
      <c r="AI71" s="141">
        <f>IF((F71=0),(E71*$J$2),0)</f>
        <v>0</v>
      </c>
      <c r="AJ71" s="141"/>
      <c r="AK71" s="65"/>
      <c r="AL71" s="136"/>
      <c r="AM71" s="136"/>
      <c r="AN71" s="136"/>
      <c r="AO71" s="136"/>
      <c r="AP71" s="136"/>
      <c r="AQ71" s="136"/>
      <c r="AR71" s="136"/>
      <c r="AS71" s="136"/>
      <c r="AT71" s="136"/>
      <c r="AU71" s="136"/>
      <c r="AV71" s="136"/>
      <c r="AW71" s="136"/>
      <c r="AX71" s="136"/>
      <c r="AY71" s="136"/>
      <c r="AZ71" s="136"/>
      <c r="BA71" s="136"/>
    </row>
    <row r="72" spans="1:53" s="11" customFormat="1" ht="45" customHeight="1">
      <c r="A72" s="110" t="str">
        <f t="shared" si="70"/>
        <v/>
      </c>
      <c r="B72" s="91">
        <f t="shared" si="18"/>
        <v>62</v>
      </c>
      <c r="C72" s="176"/>
      <c r="D72" s="32" t="s">
        <v>103</v>
      </c>
      <c r="E72" s="92">
        <v>3</v>
      </c>
      <c r="F72" s="47">
        <f t="shared" ref="F72:F73" si="84">IF((J72&lt;&gt;""),($I$2*E72),3)</f>
        <v>3</v>
      </c>
      <c r="G72" s="13"/>
      <c r="H72" s="13"/>
      <c r="I72" s="13"/>
      <c r="J72" s="53"/>
      <c r="K72" s="139"/>
      <c r="L72" s="139"/>
      <c r="M72" s="139">
        <f>IF((G72&lt;&gt;""),($G$2*E72),IF((H72&lt;&gt;""),($H$2*E72),IF((I72&lt;&gt;""),($I$2*E72),0)))</f>
        <v>0</v>
      </c>
      <c r="N72" s="139"/>
      <c r="O72" s="139"/>
      <c r="P72" s="139"/>
      <c r="Q72" s="139"/>
      <c r="R72" s="139"/>
      <c r="S72" s="139"/>
      <c r="T72" s="139">
        <f>IF((G72&lt;&gt;""),($G$2*E72),0)</f>
        <v>0</v>
      </c>
      <c r="U72" s="139">
        <f>IF((H72&lt;&gt;""),($H$2*E72),IF((I72&lt;&gt;""),($I$2*E72),0))</f>
        <v>0</v>
      </c>
      <c r="V72" s="139">
        <f>IF((I72&lt;&gt;""),($I$2*E72),0)</f>
        <v>0</v>
      </c>
      <c r="W72" s="140">
        <f t="shared" si="4"/>
        <v>0</v>
      </c>
      <c r="X72" s="140">
        <f t="shared" si="5"/>
        <v>0</v>
      </c>
      <c r="Y72" s="140">
        <f t="shared" si="6"/>
        <v>0</v>
      </c>
      <c r="Z72" s="141">
        <f t="shared" si="7"/>
        <v>0</v>
      </c>
      <c r="AA72" s="141">
        <f t="shared" si="8"/>
        <v>0</v>
      </c>
      <c r="AB72" s="141">
        <f t="shared" si="9"/>
        <v>0</v>
      </c>
      <c r="AC72" s="141">
        <f t="shared" si="10"/>
        <v>0</v>
      </c>
      <c r="AD72" s="141">
        <f t="shared" si="11"/>
        <v>0</v>
      </c>
      <c r="AE72" s="141">
        <f t="shared" si="12"/>
        <v>0</v>
      </c>
      <c r="AF72" s="141">
        <f t="shared" si="50"/>
        <v>0</v>
      </c>
      <c r="AG72" s="93">
        <f t="shared" si="16"/>
        <v>3</v>
      </c>
      <c r="AH72" s="141"/>
      <c r="AI72" s="141"/>
      <c r="AJ72" s="141">
        <f>IF((F72=0),(E72*$J$2),0)</f>
        <v>0</v>
      </c>
      <c r="AK72" s="65"/>
      <c r="AL72" s="136"/>
      <c r="AM72" s="136"/>
      <c r="AN72" s="136"/>
      <c r="AO72" s="136"/>
      <c r="AP72" s="136"/>
      <c r="AQ72" s="136"/>
      <c r="AR72" s="136"/>
      <c r="AS72" s="136"/>
      <c r="AT72" s="136"/>
      <c r="AU72" s="136"/>
      <c r="AV72" s="136"/>
      <c r="AW72" s="136"/>
      <c r="AX72" s="136"/>
      <c r="AY72" s="136"/>
      <c r="AZ72" s="136"/>
      <c r="BA72" s="136"/>
    </row>
    <row r="73" spans="1:53" s="11" customFormat="1" ht="44.25" customHeight="1">
      <c r="A73" s="110" t="str">
        <f t="shared" si="70"/>
        <v/>
      </c>
      <c r="B73" s="91">
        <f t="shared" si="18"/>
        <v>63</v>
      </c>
      <c r="C73" s="179"/>
      <c r="D73" s="32" t="s">
        <v>104</v>
      </c>
      <c r="E73" s="92">
        <v>3</v>
      </c>
      <c r="F73" s="47">
        <f t="shared" si="84"/>
        <v>3</v>
      </c>
      <c r="G73" s="13"/>
      <c r="H73" s="13"/>
      <c r="I73" s="13"/>
      <c r="J73" s="53"/>
      <c r="K73" s="139"/>
      <c r="L73" s="139"/>
      <c r="M73" s="139">
        <f>IF((G73&lt;&gt;""),($G$2*E73),IF((H73&lt;&gt;""),($H$2*E73),IF((I73&lt;&gt;""),($I$2*E73),0)))</f>
        <v>0</v>
      </c>
      <c r="N73" s="139"/>
      <c r="O73" s="139"/>
      <c r="P73" s="139"/>
      <c r="Q73" s="139"/>
      <c r="R73" s="139"/>
      <c r="S73" s="139"/>
      <c r="T73" s="139">
        <f>IF((G73&lt;&gt;""),($G$2*E73),0)</f>
        <v>0</v>
      </c>
      <c r="U73" s="139">
        <f>IF((H73&lt;&gt;""),($H$2*E73),IF((I73&lt;&gt;""),($I$2*E73),0))</f>
        <v>0</v>
      </c>
      <c r="V73" s="139">
        <f>IF((I73&lt;&gt;""),($I$2*E73),0)</f>
        <v>0</v>
      </c>
      <c r="W73" s="140">
        <f t="shared" si="4"/>
        <v>0</v>
      </c>
      <c r="X73" s="140">
        <f t="shared" si="5"/>
        <v>0</v>
      </c>
      <c r="Y73" s="140">
        <f t="shared" si="6"/>
        <v>0</v>
      </c>
      <c r="Z73" s="141">
        <f t="shared" si="7"/>
        <v>0</v>
      </c>
      <c r="AA73" s="141">
        <f t="shared" si="8"/>
        <v>0</v>
      </c>
      <c r="AB73" s="141">
        <f t="shared" si="9"/>
        <v>0</v>
      </c>
      <c r="AC73" s="141">
        <f t="shared" si="10"/>
        <v>0</v>
      </c>
      <c r="AD73" s="141">
        <f t="shared" si="11"/>
        <v>0</v>
      </c>
      <c r="AE73" s="141">
        <f t="shared" si="12"/>
        <v>0</v>
      </c>
      <c r="AF73" s="141">
        <f t="shared" si="50"/>
        <v>0</v>
      </c>
      <c r="AG73" s="93">
        <f t="shared" si="16"/>
        <v>3</v>
      </c>
      <c r="AH73" s="141"/>
      <c r="AI73" s="141"/>
      <c r="AJ73" s="141">
        <f>IF((F73=0),(E73*$J$2),0)</f>
        <v>0</v>
      </c>
      <c r="AK73" s="65"/>
      <c r="AL73" s="136"/>
      <c r="AM73" s="136"/>
      <c r="AN73" s="136"/>
      <c r="AO73" s="136"/>
      <c r="AP73" s="136"/>
      <c r="AQ73" s="136"/>
      <c r="AR73" s="136"/>
      <c r="AS73" s="136"/>
      <c r="AT73" s="136"/>
      <c r="AU73" s="136"/>
      <c r="AV73" s="136"/>
      <c r="AW73" s="136"/>
      <c r="AX73" s="136"/>
      <c r="AY73" s="136"/>
      <c r="AZ73" s="136"/>
      <c r="BA73" s="136"/>
    </row>
    <row r="74" spans="1:53" s="11" customFormat="1" ht="38.25">
      <c r="A74" s="110"/>
      <c r="B74" s="91">
        <f t="shared" si="18"/>
        <v>64</v>
      </c>
      <c r="C74" s="175" t="s">
        <v>61</v>
      </c>
      <c r="D74" s="32" t="s">
        <v>105</v>
      </c>
      <c r="E74" s="92">
        <v>1</v>
      </c>
      <c r="F74" s="47">
        <f t="shared" ref="F74:F77" si="85">IF((J74&lt;&gt;""),($I$2*E74),1)</f>
        <v>1</v>
      </c>
      <c r="G74" s="13"/>
      <c r="H74" s="13"/>
      <c r="I74" s="13"/>
      <c r="J74" s="53"/>
      <c r="K74" s="139">
        <f t="shared" ref="K74:K77" si="86">IF((G74&lt;&gt;""),($G$2*E74),IF((H74&lt;&gt;""),($H$2*E74),IF((I74&lt;&gt;""),($I$2*E74),0)))</f>
        <v>0</v>
      </c>
      <c r="L74" s="139"/>
      <c r="M74" s="139"/>
      <c r="N74" s="139">
        <f t="shared" ref="N74:N77" si="87">IF((G74&lt;&gt;""),($G$2*E74),0)</f>
        <v>0</v>
      </c>
      <c r="O74" s="139">
        <f t="shared" ref="O74:O77" si="88">IF((H74&lt;&gt;""),($H$2*E74),IF((I74&lt;&gt;""),($I$2*E74),0))</f>
        <v>0</v>
      </c>
      <c r="P74" s="139">
        <f t="shared" ref="P74:P77" si="89">IF((I74&lt;&gt;""),($I$2*E74),0)</f>
        <v>0</v>
      </c>
      <c r="Q74" s="139"/>
      <c r="R74" s="139"/>
      <c r="S74" s="139"/>
      <c r="T74" s="139"/>
      <c r="U74" s="139"/>
      <c r="V74" s="139"/>
      <c r="W74" s="140">
        <f t="shared" ref="W74:W88" si="90">IF(E74=1,IF(G74&lt;&gt;"",1,0),0)</f>
        <v>0</v>
      </c>
      <c r="X74" s="140">
        <f t="shared" ref="X74:X88" si="91">IF(E74=1,IF(H74&lt;&gt;"",1,0),0)</f>
        <v>0</v>
      </c>
      <c r="Y74" s="140">
        <f t="shared" ref="Y74:Y88" si="92">IF(E74=1,IF(I74&lt;&gt;"",1,0),0)</f>
        <v>0</v>
      </c>
      <c r="Z74" s="141">
        <f t="shared" ref="Z74:Z88" si="93">IF(E74=2,IF(G74&lt;&gt;"",1,0),0)</f>
        <v>0</v>
      </c>
      <c r="AA74" s="141">
        <f t="shared" ref="AA74:AA88" si="94">IF(E74=2,IF(H74&lt;&gt;"",1,0),0)</f>
        <v>0</v>
      </c>
      <c r="AB74" s="141">
        <f t="shared" ref="AB74:AB88" si="95">IF(E74=2,IF(I74&lt;&gt;"",1,0),0)</f>
        <v>0</v>
      </c>
      <c r="AC74" s="141">
        <f t="shared" ref="AC74:AC88" si="96">IF(E74=3,IF(G74&lt;&gt;"",1,0),0)</f>
        <v>0</v>
      </c>
      <c r="AD74" s="141">
        <f t="shared" ref="AD74:AD88" si="97">IF(E74=3,IF(H74&lt;&gt;"",1,0),0)</f>
        <v>0</v>
      </c>
      <c r="AE74" s="141">
        <f t="shared" ref="AE74:AE88" si="98">IF(E74=3,IF(I74&lt;&gt;"",1,0),0)</f>
        <v>0</v>
      </c>
      <c r="AF74" s="141">
        <f t="shared" si="50"/>
        <v>0</v>
      </c>
      <c r="AG74" s="93">
        <f t="shared" si="16"/>
        <v>1</v>
      </c>
      <c r="AH74" s="141">
        <f t="shared" ref="AH74:AH77" si="99">IF((F74=0),(E74*$J$2),0)</f>
        <v>0</v>
      </c>
      <c r="AI74" s="141"/>
      <c r="AJ74" s="141"/>
      <c r="AK74" s="65"/>
      <c r="AL74" s="136"/>
      <c r="AM74" s="136"/>
      <c r="AN74" s="136"/>
      <c r="AO74" s="136"/>
      <c r="AP74" s="136"/>
      <c r="AQ74" s="136"/>
      <c r="AR74" s="136"/>
      <c r="AS74" s="136"/>
      <c r="AT74" s="136"/>
      <c r="AU74" s="136"/>
      <c r="AV74" s="136"/>
      <c r="AW74" s="136"/>
      <c r="AX74" s="136"/>
      <c r="AY74" s="136"/>
      <c r="AZ74" s="136"/>
      <c r="BA74" s="136"/>
    </row>
    <row r="75" spans="1:53" s="11" customFormat="1" ht="40.5" customHeight="1">
      <c r="A75" s="110"/>
      <c r="B75" s="91">
        <f t="shared" si="18"/>
        <v>65</v>
      </c>
      <c r="C75" s="179"/>
      <c r="D75" s="32" t="s">
        <v>106</v>
      </c>
      <c r="E75" s="92">
        <v>1</v>
      </c>
      <c r="F75" s="47">
        <v>1</v>
      </c>
      <c r="G75" s="13"/>
      <c r="H75" s="13"/>
      <c r="I75" s="13"/>
      <c r="J75" s="53"/>
      <c r="K75" s="139">
        <f t="shared" si="86"/>
        <v>0</v>
      </c>
      <c r="L75" s="139"/>
      <c r="M75" s="139"/>
      <c r="N75" s="139">
        <f t="shared" si="87"/>
        <v>0</v>
      </c>
      <c r="O75" s="139">
        <f t="shared" si="88"/>
        <v>0</v>
      </c>
      <c r="P75" s="139">
        <f t="shared" si="89"/>
        <v>0</v>
      </c>
      <c r="Q75" s="139"/>
      <c r="R75" s="139"/>
      <c r="S75" s="139"/>
      <c r="T75" s="139"/>
      <c r="U75" s="139"/>
      <c r="V75" s="139"/>
      <c r="W75" s="140">
        <f t="shared" si="90"/>
        <v>0</v>
      </c>
      <c r="X75" s="140">
        <f t="shared" si="91"/>
        <v>0</v>
      </c>
      <c r="Y75" s="140">
        <f t="shared" si="92"/>
        <v>0</v>
      </c>
      <c r="Z75" s="141">
        <f t="shared" si="93"/>
        <v>0</v>
      </c>
      <c r="AA75" s="141">
        <f t="shared" si="94"/>
        <v>0</v>
      </c>
      <c r="AB75" s="141">
        <f t="shared" si="95"/>
        <v>0</v>
      </c>
      <c r="AC75" s="141">
        <f t="shared" si="96"/>
        <v>0</v>
      </c>
      <c r="AD75" s="141">
        <f t="shared" si="97"/>
        <v>0</v>
      </c>
      <c r="AE75" s="141">
        <f t="shared" si="98"/>
        <v>0</v>
      </c>
      <c r="AF75" s="141">
        <f t="shared" si="50"/>
        <v>0</v>
      </c>
      <c r="AG75" s="93">
        <f t="shared" ref="AG75:AG101" si="100">F75</f>
        <v>1</v>
      </c>
      <c r="AH75" s="141">
        <f t="shared" si="99"/>
        <v>0</v>
      </c>
      <c r="AI75" s="141"/>
      <c r="AJ75" s="141"/>
      <c r="AK75" s="65"/>
      <c r="AL75" s="136"/>
      <c r="AM75" s="136"/>
      <c r="AN75" s="136"/>
      <c r="AO75" s="136"/>
      <c r="AP75" s="136"/>
      <c r="AQ75" s="136"/>
      <c r="AR75" s="136"/>
      <c r="AS75" s="136"/>
      <c r="AT75" s="136"/>
      <c r="AU75" s="136"/>
      <c r="AV75" s="136"/>
      <c r="AW75" s="136"/>
      <c r="AX75" s="136"/>
      <c r="AY75" s="136"/>
      <c r="AZ75" s="136"/>
      <c r="BA75" s="136"/>
    </row>
    <row r="76" spans="1:53" s="11" customFormat="1" ht="20.25">
      <c r="A76" s="110"/>
      <c r="B76" s="91">
        <f t="shared" ref="B76:B101" si="101">1+B75</f>
        <v>66</v>
      </c>
      <c r="C76" s="175" t="s">
        <v>62</v>
      </c>
      <c r="D76" s="32" t="s">
        <v>107</v>
      </c>
      <c r="E76" s="92">
        <v>1</v>
      </c>
      <c r="F76" s="47">
        <f t="shared" si="85"/>
        <v>1</v>
      </c>
      <c r="G76" s="13"/>
      <c r="H76" s="13"/>
      <c r="I76" s="13"/>
      <c r="J76" s="103"/>
      <c r="K76" s="139">
        <f t="shared" si="86"/>
        <v>0</v>
      </c>
      <c r="L76" s="139"/>
      <c r="M76" s="139"/>
      <c r="N76" s="139">
        <f t="shared" si="87"/>
        <v>0</v>
      </c>
      <c r="O76" s="139">
        <f t="shared" si="88"/>
        <v>0</v>
      </c>
      <c r="P76" s="139">
        <f t="shared" si="89"/>
        <v>0</v>
      </c>
      <c r="Q76" s="139"/>
      <c r="R76" s="139"/>
      <c r="S76" s="139"/>
      <c r="T76" s="139"/>
      <c r="U76" s="139"/>
      <c r="V76" s="139"/>
      <c r="W76" s="140">
        <f t="shared" si="90"/>
        <v>0</v>
      </c>
      <c r="X76" s="140">
        <f t="shared" si="91"/>
        <v>0</v>
      </c>
      <c r="Y76" s="140">
        <f t="shared" si="92"/>
        <v>0</v>
      </c>
      <c r="Z76" s="141">
        <f t="shared" si="93"/>
        <v>0</v>
      </c>
      <c r="AA76" s="141">
        <f t="shared" si="94"/>
        <v>0</v>
      </c>
      <c r="AB76" s="141">
        <f t="shared" si="95"/>
        <v>0</v>
      </c>
      <c r="AC76" s="141">
        <f t="shared" si="96"/>
        <v>0</v>
      </c>
      <c r="AD76" s="141">
        <f t="shared" si="97"/>
        <v>0</v>
      </c>
      <c r="AE76" s="141">
        <f t="shared" si="98"/>
        <v>0</v>
      </c>
      <c r="AF76" s="141">
        <f t="shared" si="50"/>
        <v>0</v>
      </c>
      <c r="AG76" s="93">
        <f t="shared" si="100"/>
        <v>1</v>
      </c>
      <c r="AH76" s="141">
        <f t="shared" si="99"/>
        <v>0</v>
      </c>
      <c r="AI76" s="141"/>
      <c r="AJ76" s="141"/>
      <c r="AK76" s="65"/>
      <c r="AL76" s="136"/>
      <c r="AM76" s="136"/>
      <c r="AN76" s="136"/>
      <c r="AO76" s="136"/>
      <c r="AP76" s="136"/>
      <c r="AQ76" s="136"/>
      <c r="AR76" s="136"/>
      <c r="AS76" s="136"/>
      <c r="AT76" s="136"/>
      <c r="AU76" s="136"/>
      <c r="AV76" s="136"/>
      <c r="AW76" s="136"/>
      <c r="AX76" s="136"/>
      <c r="AY76" s="136"/>
      <c r="AZ76" s="136"/>
      <c r="BA76" s="136"/>
    </row>
    <row r="77" spans="1:53" s="11" customFormat="1" ht="25.5">
      <c r="A77" s="110"/>
      <c r="B77" s="91">
        <f t="shared" si="101"/>
        <v>67</v>
      </c>
      <c r="C77" s="176"/>
      <c r="D77" s="32" t="s">
        <v>108</v>
      </c>
      <c r="E77" s="92">
        <v>1</v>
      </c>
      <c r="F77" s="47">
        <f t="shared" si="85"/>
        <v>1</v>
      </c>
      <c r="G77" s="13"/>
      <c r="H77" s="13"/>
      <c r="I77" s="13"/>
      <c r="J77" s="103"/>
      <c r="K77" s="139">
        <f t="shared" si="86"/>
        <v>0</v>
      </c>
      <c r="L77" s="139"/>
      <c r="M77" s="139"/>
      <c r="N77" s="139">
        <f t="shared" si="87"/>
        <v>0</v>
      </c>
      <c r="O77" s="139">
        <f t="shared" si="88"/>
        <v>0</v>
      </c>
      <c r="P77" s="139">
        <f t="shared" si="89"/>
        <v>0</v>
      </c>
      <c r="Q77" s="139"/>
      <c r="R77" s="139"/>
      <c r="S77" s="139"/>
      <c r="T77" s="139"/>
      <c r="U77" s="139"/>
      <c r="V77" s="139"/>
      <c r="W77" s="140">
        <f t="shared" si="90"/>
        <v>0</v>
      </c>
      <c r="X77" s="140">
        <f t="shared" si="91"/>
        <v>0</v>
      </c>
      <c r="Y77" s="140">
        <f t="shared" si="92"/>
        <v>0</v>
      </c>
      <c r="Z77" s="141">
        <f t="shared" si="93"/>
        <v>0</v>
      </c>
      <c r="AA77" s="141">
        <f t="shared" si="94"/>
        <v>0</v>
      </c>
      <c r="AB77" s="141">
        <f t="shared" si="95"/>
        <v>0</v>
      </c>
      <c r="AC77" s="141">
        <f t="shared" si="96"/>
        <v>0</v>
      </c>
      <c r="AD77" s="141">
        <f t="shared" si="97"/>
        <v>0</v>
      </c>
      <c r="AE77" s="141">
        <f t="shared" si="98"/>
        <v>0</v>
      </c>
      <c r="AF77" s="141">
        <f t="shared" si="50"/>
        <v>0</v>
      </c>
      <c r="AG77" s="93">
        <f t="shared" si="100"/>
        <v>1</v>
      </c>
      <c r="AH77" s="141">
        <f t="shared" si="99"/>
        <v>0</v>
      </c>
      <c r="AI77" s="141"/>
      <c r="AJ77" s="141"/>
      <c r="AK77" s="65"/>
      <c r="AL77" s="136"/>
      <c r="AM77" s="136"/>
      <c r="AN77" s="136"/>
      <c r="AO77" s="136"/>
      <c r="AP77" s="136"/>
      <c r="AQ77" s="136"/>
      <c r="AR77" s="136"/>
      <c r="AS77" s="136"/>
      <c r="AT77" s="136"/>
      <c r="AU77" s="136"/>
      <c r="AV77" s="136"/>
      <c r="AW77" s="136"/>
      <c r="AX77" s="136"/>
      <c r="AY77" s="136"/>
      <c r="AZ77" s="136"/>
      <c r="BA77" s="136"/>
    </row>
    <row r="78" spans="1:53" s="11" customFormat="1" ht="39" customHeight="1">
      <c r="A78" s="110"/>
      <c r="B78" s="91">
        <f t="shared" si="101"/>
        <v>68</v>
      </c>
      <c r="C78" s="176"/>
      <c r="D78" s="32" t="s">
        <v>109</v>
      </c>
      <c r="E78" s="92">
        <v>2</v>
      </c>
      <c r="F78" s="47">
        <f>IF((J78&lt;&gt;""),($I$2*E78),2)</f>
        <v>2</v>
      </c>
      <c r="G78" s="13"/>
      <c r="H78" s="13"/>
      <c r="I78" s="13"/>
      <c r="J78" s="103"/>
      <c r="K78" s="139"/>
      <c r="L78" s="139">
        <f>IF((G78&lt;&gt;""),($G$2*E78),IF((H78&lt;&gt;""),($H$2*E78),IF((I78&lt;&gt;""),($I$2*E78),0)))</f>
        <v>0</v>
      </c>
      <c r="M78" s="139"/>
      <c r="N78" s="139"/>
      <c r="O78" s="139"/>
      <c r="P78" s="139"/>
      <c r="Q78" s="139">
        <f>IF((G78&lt;&gt;""),($G$2*E78),0)</f>
        <v>0</v>
      </c>
      <c r="R78" s="139">
        <f>IF((H78&lt;&gt;""),($H$2*E78),IF((I78&lt;&gt;""),($I$2*E78),0))</f>
        <v>0</v>
      </c>
      <c r="S78" s="139">
        <f>IF((I78&lt;&gt;""),($I$2*E78),0)</f>
        <v>0</v>
      </c>
      <c r="T78" s="139"/>
      <c r="U78" s="139"/>
      <c r="V78" s="139"/>
      <c r="W78" s="140">
        <f t="shared" si="90"/>
        <v>0</v>
      </c>
      <c r="X78" s="140">
        <f t="shared" si="91"/>
        <v>0</v>
      </c>
      <c r="Y78" s="140">
        <f t="shared" si="92"/>
        <v>0</v>
      </c>
      <c r="Z78" s="141">
        <f t="shared" si="93"/>
        <v>0</v>
      </c>
      <c r="AA78" s="141">
        <f t="shared" si="94"/>
        <v>0</v>
      </c>
      <c r="AB78" s="141">
        <f t="shared" si="95"/>
        <v>0</v>
      </c>
      <c r="AC78" s="141">
        <f t="shared" si="96"/>
        <v>0</v>
      </c>
      <c r="AD78" s="141">
        <f t="shared" si="97"/>
        <v>0</v>
      </c>
      <c r="AE78" s="141">
        <f t="shared" si="98"/>
        <v>0</v>
      </c>
      <c r="AF78" s="141">
        <f t="shared" si="50"/>
        <v>0</v>
      </c>
      <c r="AG78" s="93">
        <f t="shared" si="100"/>
        <v>2</v>
      </c>
      <c r="AH78" s="141"/>
      <c r="AI78" s="141">
        <f>IF((F78=0),(E78*$J$2),0)</f>
        <v>0</v>
      </c>
      <c r="AJ78" s="141"/>
      <c r="AK78" s="65"/>
      <c r="AL78" s="136"/>
      <c r="AM78" s="136"/>
      <c r="AN78" s="136"/>
      <c r="AO78" s="136"/>
      <c r="AP78" s="136"/>
      <c r="AQ78" s="136"/>
      <c r="AR78" s="136"/>
      <c r="AS78" s="136"/>
      <c r="AT78" s="136"/>
      <c r="AU78" s="136"/>
      <c r="AV78" s="136"/>
      <c r="AW78" s="136"/>
      <c r="AX78" s="136"/>
      <c r="AY78" s="136"/>
      <c r="AZ78" s="136"/>
      <c r="BA78" s="136"/>
    </row>
    <row r="79" spans="1:53" s="11" customFormat="1" ht="25.5">
      <c r="A79" s="110"/>
      <c r="B79" s="91">
        <f t="shared" si="101"/>
        <v>69</v>
      </c>
      <c r="C79" s="175" t="s">
        <v>63</v>
      </c>
      <c r="D79" s="32" t="s">
        <v>110</v>
      </c>
      <c r="E79" s="92">
        <v>1</v>
      </c>
      <c r="F79" s="47">
        <f t="shared" ref="F79" si="102">IF((J79&lt;&gt;""),($I$2*E79),1)</f>
        <v>1</v>
      </c>
      <c r="G79" s="13"/>
      <c r="H79" s="13"/>
      <c r="I79" s="13"/>
      <c r="J79" s="103"/>
      <c r="K79" s="139">
        <f t="shared" ref="K79" si="103">IF((G79&lt;&gt;""),($G$2*E79),IF((H79&lt;&gt;""),($H$2*E79),IF((I79&lt;&gt;""),($I$2*E79),0)))</f>
        <v>0</v>
      </c>
      <c r="L79" s="139"/>
      <c r="M79" s="139"/>
      <c r="N79" s="139">
        <f t="shared" ref="N79" si="104">IF((G79&lt;&gt;""),($G$2*E79),0)</f>
        <v>0</v>
      </c>
      <c r="O79" s="139">
        <f t="shared" ref="O79" si="105">IF((H79&lt;&gt;""),($H$2*E79),IF((I79&lt;&gt;""),($I$2*E79),0))</f>
        <v>0</v>
      </c>
      <c r="P79" s="139">
        <f t="shared" ref="P79" si="106">IF((I79&lt;&gt;""),($I$2*E79),0)</f>
        <v>0</v>
      </c>
      <c r="Q79" s="139"/>
      <c r="R79" s="139"/>
      <c r="S79" s="139"/>
      <c r="T79" s="139"/>
      <c r="U79" s="139"/>
      <c r="V79" s="139"/>
      <c r="W79" s="140">
        <f t="shared" si="90"/>
        <v>0</v>
      </c>
      <c r="X79" s="140">
        <f t="shared" si="91"/>
        <v>0</v>
      </c>
      <c r="Y79" s="140">
        <f t="shared" si="92"/>
        <v>0</v>
      </c>
      <c r="Z79" s="141">
        <f t="shared" si="93"/>
        <v>0</v>
      </c>
      <c r="AA79" s="141">
        <f t="shared" si="94"/>
        <v>0</v>
      </c>
      <c r="AB79" s="141">
        <f t="shared" si="95"/>
        <v>0</v>
      </c>
      <c r="AC79" s="141">
        <f t="shared" si="96"/>
        <v>0</v>
      </c>
      <c r="AD79" s="141">
        <f t="shared" si="97"/>
        <v>0</v>
      </c>
      <c r="AE79" s="141">
        <f t="shared" si="98"/>
        <v>0</v>
      </c>
      <c r="AF79" s="141">
        <f t="shared" si="50"/>
        <v>0</v>
      </c>
      <c r="AG79" s="93">
        <f t="shared" si="100"/>
        <v>1</v>
      </c>
      <c r="AH79" s="141">
        <f t="shared" ref="AH79" si="107">IF((F79=0),(E79*$J$2),0)</f>
        <v>0</v>
      </c>
      <c r="AI79" s="141"/>
      <c r="AJ79" s="141"/>
      <c r="AK79" s="65"/>
      <c r="AL79" s="136"/>
      <c r="AM79" s="136"/>
      <c r="AN79" s="136"/>
      <c r="AO79" s="136"/>
      <c r="AP79" s="136"/>
      <c r="AQ79" s="136"/>
      <c r="AR79" s="136"/>
      <c r="AS79" s="136"/>
      <c r="AT79" s="136"/>
      <c r="AU79" s="136"/>
      <c r="AV79" s="136"/>
      <c r="AW79" s="136"/>
      <c r="AX79" s="136"/>
      <c r="AY79" s="136"/>
      <c r="AZ79" s="136"/>
      <c r="BA79" s="136"/>
    </row>
    <row r="80" spans="1:53" s="11" customFormat="1" ht="25.5">
      <c r="A80" s="110"/>
      <c r="B80" s="91">
        <f t="shared" si="101"/>
        <v>70</v>
      </c>
      <c r="C80" s="176"/>
      <c r="D80" s="32" t="s">
        <v>111</v>
      </c>
      <c r="E80" s="92">
        <v>2</v>
      </c>
      <c r="F80" s="47">
        <f t="shared" ref="F80:F81" si="108">IF((J80&lt;&gt;""),($I$2*E80),2)</f>
        <v>2</v>
      </c>
      <c r="G80" s="13"/>
      <c r="H80" s="13"/>
      <c r="I80" s="13"/>
      <c r="J80" s="103"/>
      <c r="K80" s="139"/>
      <c r="L80" s="139">
        <f>IF((G80&lt;&gt;""),($G$2*E80),IF((H80&lt;&gt;""),($H$2*E80),IF((I80&lt;&gt;""),($I$2*E80),0)))</f>
        <v>0</v>
      </c>
      <c r="M80" s="139"/>
      <c r="N80" s="139"/>
      <c r="O80" s="139"/>
      <c r="P80" s="139"/>
      <c r="Q80" s="139">
        <f>IF((G80&lt;&gt;""),($G$2*E80),0)</f>
        <v>0</v>
      </c>
      <c r="R80" s="139">
        <f>IF((H80&lt;&gt;""),($H$2*E80),IF((I80&lt;&gt;""),($I$2*E80),0))</f>
        <v>0</v>
      </c>
      <c r="S80" s="139">
        <f>IF((I80&lt;&gt;""),($I$2*E80),0)</f>
        <v>0</v>
      </c>
      <c r="T80" s="139"/>
      <c r="U80" s="139"/>
      <c r="V80" s="139"/>
      <c r="W80" s="140">
        <f t="shared" si="90"/>
        <v>0</v>
      </c>
      <c r="X80" s="140">
        <f t="shared" si="91"/>
        <v>0</v>
      </c>
      <c r="Y80" s="140">
        <f t="shared" si="92"/>
        <v>0</v>
      </c>
      <c r="Z80" s="141">
        <f t="shared" si="93"/>
        <v>0</v>
      </c>
      <c r="AA80" s="141">
        <f t="shared" si="94"/>
        <v>0</v>
      </c>
      <c r="AB80" s="141">
        <f t="shared" si="95"/>
        <v>0</v>
      </c>
      <c r="AC80" s="141">
        <f t="shared" si="96"/>
        <v>0</v>
      </c>
      <c r="AD80" s="141">
        <f t="shared" si="97"/>
        <v>0</v>
      </c>
      <c r="AE80" s="141">
        <f t="shared" si="98"/>
        <v>0</v>
      </c>
      <c r="AF80" s="141">
        <f t="shared" si="50"/>
        <v>0</v>
      </c>
      <c r="AG80" s="93">
        <f t="shared" si="100"/>
        <v>2</v>
      </c>
      <c r="AH80" s="141"/>
      <c r="AI80" s="141">
        <f>IF((F80=0),(E80*$J$2),0)</f>
        <v>0</v>
      </c>
      <c r="AJ80" s="141"/>
      <c r="AK80" s="65"/>
      <c r="AL80" s="136"/>
      <c r="AM80" s="136"/>
      <c r="AN80" s="136"/>
      <c r="AO80" s="136"/>
      <c r="AP80" s="136"/>
      <c r="AQ80" s="136"/>
      <c r="AR80" s="136"/>
      <c r="AS80" s="136"/>
      <c r="AT80" s="136"/>
      <c r="AU80" s="136"/>
      <c r="AV80" s="136"/>
      <c r="AW80" s="136"/>
      <c r="AX80" s="136"/>
      <c r="AY80" s="136"/>
      <c r="AZ80" s="136"/>
      <c r="BA80" s="136"/>
    </row>
    <row r="81" spans="1:53" s="11" customFormat="1" ht="25.5">
      <c r="A81" s="110"/>
      <c r="B81" s="91">
        <f t="shared" si="101"/>
        <v>71</v>
      </c>
      <c r="C81" s="176"/>
      <c r="D81" s="32" t="s">
        <v>112</v>
      </c>
      <c r="E81" s="92">
        <v>2</v>
      </c>
      <c r="F81" s="47">
        <f t="shared" si="108"/>
        <v>2</v>
      </c>
      <c r="G81" s="13"/>
      <c r="H81" s="13"/>
      <c r="I81" s="13"/>
      <c r="J81" s="103"/>
      <c r="K81" s="139"/>
      <c r="L81" s="139">
        <f>IF((G81&lt;&gt;""),($G$2*E81),IF((H81&lt;&gt;""),($H$2*E81),IF((I81&lt;&gt;""),($I$2*E81),0)))</f>
        <v>0</v>
      </c>
      <c r="M81" s="139"/>
      <c r="N81" s="139"/>
      <c r="O81" s="139"/>
      <c r="P81" s="139"/>
      <c r="Q81" s="139">
        <f>IF((G81&lt;&gt;""),($G$2*E81),0)</f>
        <v>0</v>
      </c>
      <c r="R81" s="139">
        <f>IF((H81&lt;&gt;""),($H$2*E81),IF((I81&lt;&gt;""),($I$2*E81),0))</f>
        <v>0</v>
      </c>
      <c r="S81" s="139">
        <f>IF((I81&lt;&gt;""),($I$2*E81),0)</f>
        <v>0</v>
      </c>
      <c r="T81" s="139"/>
      <c r="U81" s="139"/>
      <c r="V81" s="139"/>
      <c r="W81" s="140">
        <f t="shared" si="90"/>
        <v>0</v>
      </c>
      <c r="X81" s="140">
        <f t="shared" si="91"/>
        <v>0</v>
      </c>
      <c r="Y81" s="140">
        <f t="shared" si="92"/>
        <v>0</v>
      </c>
      <c r="Z81" s="141">
        <f t="shared" si="93"/>
        <v>0</v>
      </c>
      <c r="AA81" s="141">
        <f t="shared" si="94"/>
        <v>0</v>
      </c>
      <c r="AB81" s="141">
        <f t="shared" si="95"/>
        <v>0</v>
      </c>
      <c r="AC81" s="141">
        <f t="shared" si="96"/>
        <v>0</v>
      </c>
      <c r="AD81" s="141">
        <f t="shared" si="97"/>
        <v>0</v>
      </c>
      <c r="AE81" s="141">
        <f t="shared" si="98"/>
        <v>0</v>
      </c>
      <c r="AF81" s="141">
        <f t="shared" si="50"/>
        <v>0</v>
      </c>
      <c r="AG81" s="93">
        <f t="shared" si="100"/>
        <v>2</v>
      </c>
      <c r="AH81" s="141"/>
      <c r="AI81" s="141">
        <f>IF((F81=0),(E81*$J$2),0)</f>
        <v>0</v>
      </c>
      <c r="AJ81" s="141"/>
      <c r="AK81" s="65"/>
      <c r="AL81" s="136"/>
      <c r="AM81" s="136"/>
      <c r="AN81" s="136"/>
      <c r="AO81" s="136"/>
      <c r="AP81" s="136"/>
      <c r="AQ81" s="136"/>
      <c r="AR81" s="136"/>
      <c r="AS81" s="136"/>
      <c r="AT81" s="136"/>
      <c r="AU81" s="136"/>
      <c r="AV81" s="136"/>
      <c r="AW81" s="136"/>
      <c r="AX81" s="136"/>
      <c r="AY81" s="136"/>
      <c r="AZ81" s="136"/>
      <c r="BA81" s="136"/>
    </row>
    <row r="82" spans="1:53" s="11" customFormat="1" ht="25.5">
      <c r="A82" s="110"/>
      <c r="B82" s="91">
        <f t="shared" si="101"/>
        <v>72</v>
      </c>
      <c r="C82" s="176"/>
      <c r="D82" s="32" t="s">
        <v>113</v>
      </c>
      <c r="E82" s="92">
        <v>2</v>
      </c>
      <c r="F82" s="47">
        <f>IF((J82&lt;&gt;""),($I$2*E82),2)</f>
        <v>2</v>
      </c>
      <c r="G82" s="13"/>
      <c r="H82" s="13"/>
      <c r="I82" s="13"/>
      <c r="J82" s="103"/>
      <c r="K82" s="139"/>
      <c r="L82" s="139">
        <f>IF((G82&lt;&gt;""),($G$2*E82),IF((H82&lt;&gt;""),($H$2*E82),IF((I82&lt;&gt;""),($I$2*E82),0)))</f>
        <v>0</v>
      </c>
      <c r="M82" s="139"/>
      <c r="N82" s="139"/>
      <c r="O82" s="139"/>
      <c r="P82" s="139"/>
      <c r="Q82" s="139">
        <f>IF((G82&lt;&gt;""),($G$2*E82),0)</f>
        <v>0</v>
      </c>
      <c r="R82" s="139">
        <f>IF((H82&lt;&gt;""),($H$2*E82),IF((I82&lt;&gt;""),($I$2*E82),0))</f>
        <v>0</v>
      </c>
      <c r="S82" s="139">
        <f>IF((I82&lt;&gt;""),($I$2*E82),0)</f>
        <v>0</v>
      </c>
      <c r="T82" s="139"/>
      <c r="U82" s="139"/>
      <c r="V82" s="139"/>
      <c r="W82" s="140">
        <f t="shared" si="90"/>
        <v>0</v>
      </c>
      <c r="X82" s="140">
        <f t="shared" si="91"/>
        <v>0</v>
      </c>
      <c r="Y82" s="140">
        <f t="shared" si="92"/>
        <v>0</v>
      </c>
      <c r="Z82" s="141">
        <f t="shared" si="93"/>
        <v>0</v>
      </c>
      <c r="AA82" s="141">
        <f t="shared" si="94"/>
        <v>0</v>
      </c>
      <c r="AB82" s="141">
        <f t="shared" si="95"/>
        <v>0</v>
      </c>
      <c r="AC82" s="141">
        <f t="shared" si="96"/>
        <v>0</v>
      </c>
      <c r="AD82" s="141">
        <f t="shared" si="97"/>
        <v>0</v>
      </c>
      <c r="AE82" s="141">
        <f t="shared" si="98"/>
        <v>0</v>
      </c>
      <c r="AF82" s="141">
        <f t="shared" si="50"/>
        <v>0</v>
      </c>
      <c r="AG82" s="93">
        <f t="shared" si="100"/>
        <v>2</v>
      </c>
      <c r="AH82" s="141"/>
      <c r="AI82" s="141">
        <f>IF((F82=0),(E82*$J$2),0)</f>
        <v>0</v>
      </c>
      <c r="AJ82" s="141"/>
      <c r="AK82" s="65"/>
      <c r="AL82" s="136"/>
      <c r="AM82" s="136"/>
      <c r="AN82" s="136"/>
      <c r="AO82" s="136"/>
      <c r="AP82" s="136"/>
      <c r="AQ82" s="136"/>
      <c r="AR82" s="136"/>
      <c r="AS82" s="136"/>
      <c r="AT82" s="136"/>
      <c r="AU82" s="136"/>
      <c r="AV82" s="136"/>
      <c r="AW82" s="136"/>
      <c r="AX82" s="136"/>
      <c r="AY82" s="136"/>
      <c r="AZ82" s="136"/>
      <c r="BA82" s="136"/>
    </row>
    <row r="83" spans="1:53" s="11" customFormat="1" ht="57.75" customHeight="1">
      <c r="A83" s="110" t="str">
        <f t="shared" si="70"/>
        <v/>
      </c>
      <c r="B83" s="91">
        <f t="shared" si="101"/>
        <v>73</v>
      </c>
      <c r="C83" s="175" t="s">
        <v>64</v>
      </c>
      <c r="D83" s="33" t="s">
        <v>114</v>
      </c>
      <c r="E83" s="92">
        <v>1</v>
      </c>
      <c r="F83" s="47">
        <f t="shared" ref="F83:F84" si="109">IF((J83&lt;&gt;""),($I$2*E83),1)</f>
        <v>1</v>
      </c>
      <c r="G83" s="13"/>
      <c r="H83" s="13"/>
      <c r="I83" s="13"/>
      <c r="J83" s="97"/>
      <c r="K83" s="139">
        <f t="shared" ref="K83:K84" si="110">IF((G83&lt;&gt;""),($G$2*E83),IF((H83&lt;&gt;""),($H$2*E83),IF((I83&lt;&gt;""),($I$2*E83),0)))</f>
        <v>0</v>
      </c>
      <c r="L83" s="139"/>
      <c r="M83" s="139"/>
      <c r="N83" s="139">
        <f t="shared" ref="N83:N84" si="111">IF((G83&lt;&gt;""),($G$2*E83),0)</f>
        <v>0</v>
      </c>
      <c r="O83" s="139">
        <f t="shared" ref="O83:O84" si="112">IF((H83&lt;&gt;""),($H$2*E83),IF((I83&lt;&gt;""),($I$2*E83),0))</f>
        <v>0</v>
      </c>
      <c r="P83" s="139">
        <f t="shared" ref="P83:P84" si="113">IF((I83&lt;&gt;""),($I$2*E83),0)</f>
        <v>0</v>
      </c>
      <c r="Q83" s="139"/>
      <c r="R83" s="139"/>
      <c r="S83" s="139"/>
      <c r="T83" s="139"/>
      <c r="U83" s="139"/>
      <c r="V83" s="139"/>
      <c r="W83" s="140">
        <f t="shared" si="90"/>
        <v>0</v>
      </c>
      <c r="X83" s="140">
        <f t="shared" si="91"/>
        <v>0</v>
      </c>
      <c r="Y83" s="140">
        <f t="shared" si="92"/>
        <v>0</v>
      </c>
      <c r="Z83" s="141">
        <f t="shared" si="93"/>
        <v>0</v>
      </c>
      <c r="AA83" s="141">
        <f t="shared" si="94"/>
        <v>0</v>
      </c>
      <c r="AB83" s="141">
        <f t="shared" si="95"/>
        <v>0</v>
      </c>
      <c r="AC83" s="141">
        <f t="shared" si="96"/>
        <v>0</v>
      </c>
      <c r="AD83" s="141">
        <f t="shared" si="97"/>
        <v>0</v>
      </c>
      <c r="AE83" s="141">
        <f t="shared" si="98"/>
        <v>0</v>
      </c>
      <c r="AF83" s="141">
        <f t="shared" si="50"/>
        <v>0</v>
      </c>
      <c r="AG83" s="93">
        <f t="shared" si="100"/>
        <v>1</v>
      </c>
      <c r="AH83" s="141">
        <f t="shared" ref="AH83:AH84" si="114">IF((F83=0),(E83*$J$2),0)</f>
        <v>0</v>
      </c>
      <c r="AI83" s="141"/>
      <c r="AJ83" s="141"/>
      <c r="AK83" s="65"/>
      <c r="AL83" s="136"/>
      <c r="AM83" s="136"/>
      <c r="AN83" s="136"/>
      <c r="AO83" s="136"/>
      <c r="AP83" s="136"/>
      <c r="AQ83" s="136"/>
      <c r="AR83" s="136"/>
      <c r="AS83" s="136"/>
      <c r="AT83" s="136"/>
      <c r="AU83" s="136"/>
      <c r="AV83" s="136"/>
      <c r="AW83" s="136"/>
      <c r="AX83" s="136"/>
      <c r="AY83" s="136"/>
      <c r="AZ83" s="136"/>
      <c r="BA83" s="136"/>
    </row>
    <row r="84" spans="1:53" s="11" customFormat="1" ht="25.5">
      <c r="A84" s="110" t="str">
        <f>IF(COUNTA(G84,H84,I84,J84)&gt;1,"Vale","")</f>
        <v/>
      </c>
      <c r="B84" s="91">
        <f t="shared" si="101"/>
        <v>74</v>
      </c>
      <c r="C84" s="176"/>
      <c r="D84" s="33" t="s">
        <v>115</v>
      </c>
      <c r="E84" s="92">
        <v>1</v>
      </c>
      <c r="F84" s="47">
        <f t="shared" si="109"/>
        <v>1</v>
      </c>
      <c r="G84" s="13"/>
      <c r="H84" s="13"/>
      <c r="I84" s="13"/>
      <c r="J84" s="97"/>
      <c r="K84" s="139">
        <f t="shared" si="110"/>
        <v>0</v>
      </c>
      <c r="L84" s="139"/>
      <c r="M84" s="139"/>
      <c r="N84" s="139">
        <f t="shared" si="111"/>
        <v>0</v>
      </c>
      <c r="O84" s="139">
        <f t="shared" si="112"/>
        <v>0</v>
      </c>
      <c r="P84" s="139">
        <f t="shared" si="113"/>
        <v>0</v>
      </c>
      <c r="Q84" s="139"/>
      <c r="R84" s="139"/>
      <c r="S84" s="139"/>
      <c r="T84" s="139"/>
      <c r="U84" s="139"/>
      <c r="V84" s="139"/>
      <c r="W84" s="140">
        <f t="shared" si="90"/>
        <v>0</v>
      </c>
      <c r="X84" s="140">
        <f t="shared" si="91"/>
        <v>0</v>
      </c>
      <c r="Y84" s="140">
        <f t="shared" si="92"/>
        <v>0</v>
      </c>
      <c r="Z84" s="141">
        <f t="shared" si="93"/>
        <v>0</v>
      </c>
      <c r="AA84" s="141">
        <f t="shared" si="94"/>
        <v>0</v>
      </c>
      <c r="AB84" s="141">
        <f t="shared" si="95"/>
        <v>0</v>
      </c>
      <c r="AC84" s="141">
        <f t="shared" si="96"/>
        <v>0</v>
      </c>
      <c r="AD84" s="141">
        <f t="shared" si="97"/>
        <v>0</v>
      </c>
      <c r="AE84" s="141">
        <f t="shared" si="98"/>
        <v>0</v>
      </c>
      <c r="AF84" s="141">
        <f t="shared" si="50"/>
        <v>0</v>
      </c>
      <c r="AG84" s="93">
        <f t="shared" si="100"/>
        <v>1</v>
      </c>
      <c r="AH84" s="141">
        <f t="shared" si="114"/>
        <v>0</v>
      </c>
      <c r="AI84" s="141"/>
      <c r="AJ84" s="141"/>
      <c r="AK84" s="65"/>
      <c r="AL84" s="136"/>
      <c r="AM84" s="136"/>
      <c r="AN84" s="136"/>
      <c r="AO84" s="136"/>
      <c r="AP84" s="136"/>
      <c r="AQ84" s="136"/>
      <c r="AR84" s="136"/>
      <c r="AS84" s="136"/>
      <c r="AT84" s="136"/>
      <c r="AU84" s="136"/>
      <c r="AV84" s="136"/>
      <c r="AW84" s="136"/>
      <c r="AX84" s="136"/>
      <c r="AY84" s="136"/>
      <c r="AZ84" s="136"/>
      <c r="BA84" s="136"/>
    </row>
    <row r="85" spans="1:53" s="11" customFormat="1" ht="42" customHeight="1">
      <c r="A85" s="110"/>
      <c r="B85" s="91">
        <f t="shared" si="101"/>
        <v>75</v>
      </c>
      <c r="C85" s="176"/>
      <c r="D85" s="32" t="s">
        <v>116</v>
      </c>
      <c r="E85" s="92">
        <v>2</v>
      </c>
      <c r="F85" s="47">
        <f t="shared" ref="F85:F87" si="115">IF((J85&lt;&gt;""),($I$2*E85),2)</f>
        <v>2</v>
      </c>
      <c r="G85" s="13"/>
      <c r="H85" s="13"/>
      <c r="I85" s="13"/>
      <c r="J85" s="97"/>
      <c r="K85" s="139"/>
      <c r="L85" s="139">
        <f>IF((G85&lt;&gt;""),($G$2*E85),IF((H85&lt;&gt;""),($H$2*E85),IF((I85&lt;&gt;""),($I$2*E85),0)))</f>
        <v>0</v>
      </c>
      <c r="M85" s="139"/>
      <c r="N85" s="139"/>
      <c r="O85" s="139"/>
      <c r="P85" s="139"/>
      <c r="Q85" s="139">
        <f>IF((G85&lt;&gt;""),($G$2*E85),0)</f>
        <v>0</v>
      </c>
      <c r="R85" s="139">
        <f>IF((H85&lt;&gt;""),($H$2*E85),IF((I85&lt;&gt;""),($I$2*E85),0))</f>
        <v>0</v>
      </c>
      <c r="S85" s="139">
        <f>IF((I85&lt;&gt;""),($I$2*E85),0)</f>
        <v>0</v>
      </c>
      <c r="T85" s="139"/>
      <c r="U85" s="139"/>
      <c r="V85" s="139"/>
      <c r="W85" s="140">
        <f t="shared" si="90"/>
        <v>0</v>
      </c>
      <c r="X85" s="140">
        <f t="shared" si="91"/>
        <v>0</v>
      </c>
      <c r="Y85" s="140">
        <f t="shared" si="92"/>
        <v>0</v>
      </c>
      <c r="Z85" s="141">
        <f t="shared" si="93"/>
        <v>0</v>
      </c>
      <c r="AA85" s="141">
        <f t="shared" si="94"/>
        <v>0</v>
      </c>
      <c r="AB85" s="141">
        <f t="shared" si="95"/>
        <v>0</v>
      </c>
      <c r="AC85" s="141">
        <f t="shared" si="96"/>
        <v>0</v>
      </c>
      <c r="AD85" s="141">
        <f t="shared" si="97"/>
        <v>0</v>
      </c>
      <c r="AE85" s="141">
        <f t="shared" si="98"/>
        <v>0</v>
      </c>
      <c r="AF85" s="141">
        <f t="shared" si="50"/>
        <v>0</v>
      </c>
      <c r="AG85" s="93">
        <f t="shared" si="100"/>
        <v>2</v>
      </c>
      <c r="AH85" s="141"/>
      <c r="AI85" s="141">
        <f>IF((F85=0),(E85*$J$2),0)</f>
        <v>0</v>
      </c>
      <c r="AJ85" s="141"/>
      <c r="AK85" s="65"/>
      <c r="AL85" s="136"/>
      <c r="AM85" s="136"/>
      <c r="AN85" s="136"/>
      <c r="AO85" s="136"/>
      <c r="AP85" s="136"/>
      <c r="AQ85" s="136"/>
      <c r="AR85" s="136"/>
      <c r="AS85" s="136"/>
      <c r="AT85" s="136"/>
      <c r="AU85" s="136"/>
      <c r="AV85" s="136"/>
      <c r="AW85" s="136"/>
      <c r="AX85" s="136"/>
      <c r="AY85" s="136"/>
      <c r="AZ85" s="136"/>
      <c r="BA85" s="136"/>
    </row>
    <row r="86" spans="1:53" s="11" customFormat="1" ht="31.5" customHeight="1">
      <c r="A86" s="110" t="str">
        <f t="shared" si="70"/>
        <v/>
      </c>
      <c r="B86" s="91">
        <f t="shared" si="101"/>
        <v>76</v>
      </c>
      <c r="C86" s="176"/>
      <c r="D86" s="33" t="s">
        <v>117</v>
      </c>
      <c r="E86" s="92">
        <v>2</v>
      </c>
      <c r="F86" s="47">
        <f t="shared" si="115"/>
        <v>2</v>
      </c>
      <c r="G86" s="13"/>
      <c r="H86" s="13"/>
      <c r="I86" s="13"/>
      <c r="J86" s="53"/>
      <c r="K86" s="139"/>
      <c r="L86" s="139">
        <f>IF((G86&lt;&gt;""),($G$2*E86),IF((H86&lt;&gt;""),($H$2*E86),IF((I86&lt;&gt;""),($I$2*E86),0)))</f>
        <v>0</v>
      </c>
      <c r="M86" s="139"/>
      <c r="N86" s="139"/>
      <c r="O86" s="139"/>
      <c r="P86" s="139"/>
      <c r="Q86" s="139">
        <f>IF((G86&lt;&gt;""),($G$2*E86),0)</f>
        <v>0</v>
      </c>
      <c r="R86" s="139">
        <f>IF((H86&lt;&gt;""),($H$2*E86),IF((I86&lt;&gt;""),($I$2*E86),0))</f>
        <v>0</v>
      </c>
      <c r="S86" s="139">
        <f>IF((I86&lt;&gt;""),($I$2*E86),0)</f>
        <v>0</v>
      </c>
      <c r="T86" s="139"/>
      <c r="U86" s="139"/>
      <c r="V86" s="139"/>
      <c r="W86" s="140">
        <f t="shared" si="90"/>
        <v>0</v>
      </c>
      <c r="X86" s="140">
        <f t="shared" si="91"/>
        <v>0</v>
      </c>
      <c r="Y86" s="140">
        <f t="shared" si="92"/>
        <v>0</v>
      </c>
      <c r="Z86" s="141">
        <f t="shared" si="93"/>
        <v>0</v>
      </c>
      <c r="AA86" s="141">
        <f t="shared" si="94"/>
        <v>0</v>
      </c>
      <c r="AB86" s="141">
        <f t="shared" si="95"/>
        <v>0</v>
      </c>
      <c r="AC86" s="141">
        <f t="shared" si="96"/>
        <v>0</v>
      </c>
      <c r="AD86" s="141">
        <f t="shared" si="97"/>
        <v>0</v>
      </c>
      <c r="AE86" s="141">
        <f t="shared" si="98"/>
        <v>0</v>
      </c>
      <c r="AF86" s="141">
        <f t="shared" si="50"/>
        <v>0</v>
      </c>
      <c r="AG86" s="93">
        <f t="shared" si="100"/>
        <v>2</v>
      </c>
      <c r="AH86" s="141"/>
      <c r="AI86" s="141">
        <f>IF((F86=0),(E86*$J$2),0)</f>
        <v>0</v>
      </c>
      <c r="AJ86" s="141"/>
      <c r="AK86" s="65"/>
      <c r="AL86" s="136"/>
      <c r="AM86" s="136"/>
      <c r="AN86" s="136"/>
      <c r="AO86" s="136"/>
      <c r="AP86" s="136"/>
      <c r="AQ86" s="136"/>
      <c r="AR86" s="136"/>
      <c r="AS86" s="136"/>
      <c r="AT86" s="136"/>
      <c r="AU86" s="136"/>
      <c r="AV86" s="136"/>
      <c r="AW86" s="136"/>
      <c r="AX86" s="136"/>
      <c r="AY86" s="136"/>
      <c r="AZ86" s="136"/>
      <c r="BA86" s="136"/>
    </row>
    <row r="87" spans="1:53" s="11" customFormat="1" ht="28.5">
      <c r="A87" s="110" t="str">
        <f t="shared" si="70"/>
        <v/>
      </c>
      <c r="B87" s="91">
        <f t="shared" si="101"/>
        <v>77</v>
      </c>
      <c r="C87" s="176"/>
      <c r="D87" s="32" t="s">
        <v>119</v>
      </c>
      <c r="E87" s="92">
        <v>2</v>
      </c>
      <c r="F87" s="47">
        <f t="shared" si="115"/>
        <v>2</v>
      </c>
      <c r="G87" s="13"/>
      <c r="H87" s="13"/>
      <c r="I87" s="13"/>
      <c r="J87" s="53"/>
      <c r="K87" s="139"/>
      <c r="L87" s="139">
        <f>IF((G87&lt;&gt;""),($G$2*E87),IF((H87&lt;&gt;""),($H$2*E87),IF((I87&lt;&gt;""),($I$2*E87),0)))</f>
        <v>0</v>
      </c>
      <c r="M87" s="139"/>
      <c r="N87" s="139"/>
      <c r="O87" s="139"/>
      <c r="P87" s="139"/>
      <c r="Q87" s="139">
        <f>IF((G87&lt;&gt;""),($G$2*E87),0)</f>
        <v>0</v>
      </c>
      <c r="R87" s="139">
        <f>IF((H87&lt;&gt;""),($H$2*E87),IF((I87&lt;&gt;""),($I$2*E87),0))</f>
        <v>0</v>
      </c>
      <c r="S87" s="139">
        <f>IF((I87&lt;&gt;""),($I$2*E87),0)</f>
        <v>0</v>
      </c>
      <c r="T87" s="139"/>
      <c r="U87" s="139"/>
      <c r="V87" s="139"/>
      <c r="W87" s="140">
        <f t="shared" si="90"/>
        <v>0</v>
      </c>
      <c r="X87" s="140">
        <f t="shared" si="91"/>
        <v>0</v>
      </c>
      <c r="Y87" s="140">
        <f t="shared" si="92"/>
        <v>0</v>
      </c>
      <c r="Z87" s="141">
        <f t="shared" si="93"/>
        <v>0</v>
      </c>
      <c r="AA87" s="141">
        <f t="shared" si="94"/>
        <v>0</v>
      </c>
      <c r="AB87" s="141">
        <f t="shared" si="95"/>
        <v>0</v>
      </c>
      <c r="AC87" s="141">
        <f t="shared" si="96"/>
        <v>0</v>
      </c>
      <c r="AD87" s="141">
        <f t="shared" si="97"/>
        <v>0</v>
      </c>
      <c r="AE87" s="141">
        <f t="shared" si="98"/>
        <v>0</v>
      </c>
      <c r="AF87" s="141">
        <f t="shared" si="50"/>
        <v>0</v>
      </c>
      <c r="AG87" s="93">
        <f t="shared" si="100"/>
        <v>2</v>
      </c>
      <c r="AH87" s="141"/>
      <c r="AI87" s="141">
        <f>IF((F87=0),(E87*$J$2),0)</f>
        <v>0</v>
      </c>
      <c r="AJ87" s="141"/>
      <c r="AK87" s="65"/>
      <c r="AL87" s="136"/>
      <c r="AM87" s="136"/>
      <c r="AN87" s="136"/>
      <c r="AO87" s="136"/>
      <c r="AP87" s="136"/>
      <c r="AQ87" s="136"/>
      <c r="AR87" s="136"/>
      <c r="AS87" s="136"/>
      <c r="AT87" s="136"/>
      <c r="AU87" s="136"/>
      <c r="AV87" s="136"/>
      <c r="AW87" s="136"/>
      <c r="AX87" s="136"/>
      <c r="AY87" s="136"/>
      <c r="AZ87" s="136"/>
      <c r="BA87" s="136"/>
    </row>
    <row r="88" spans="1:53" s="11" customFormat="1" ht="25.5">
      <c r="A88" s="110" t="str">
        <f t="shared" si="70"/>
        <v/>
      </c>
      <c r="B88" s="91">
        <f t="shared" si="101"/>
        <v>78</v>
      </c>
      <c r="C88" s="176"/>
      <c r="D88" s="99" t="s">
        <v>118</v>
      </c>
      <c r="E88" s="151">
        <v>3</v>
      </c>
      <c r="F88" s="47">
        <f>IF((J88&lt;&gt;""),($I$2*E88),3)</f>
        <v>3</v>
      </c>
      <c r="G88" s="143"/>
      <c r="H88" s="143"/>
      <c r="I88" s="143"/>
      <c r="J88" s="144"/>
      <c r="K88" s="139"/>
      <c r="L88" s="139"/>
      <c r="M88" s="139">
        <f>IF((G88&lt;&gt;""),($G$2*E88),IF((H88&lt;&gt;""),($H$2*E88),IF((I88&lt;&gt;""),($I$2*E88),0)))</f>
        <v>0</v>
      </c>
      <c r="N88" s="139"/>
      <c r="O88" s="139"/>
      <c r="P88" s="139"/>
      <c r="Q88" s="139"/>
      <c r="R88" s="139"/>
      <c r="S88" s="139"/>
      <c r="T88" s="139">
        <f>IF((G88&lt;&gt;""),($G$2*E88),0)</f>
        <v>0</v>
      </c>
      <c r="U88" s="139">
        <f>IF((H88&lt;&gt;""),($H$2*E88),IF((I88&lt;&gt;""),($I$2*E88),0))</f>
        <v>0</v>
      </c>
      <c r="V88" s="139">
        <f>IF((I88&lt;&gt;""),($I$2*E88),0)</f>
        <v>0</v>
      </c>
      <c r="W88" s="140">
        <f t="shared" si="90"/>
        <v>0</v>
      </c>
      <c r="X88" s="140">
        <f t="shared" si="91"/>
        <v>0</v>
      </c>
      <c r="Y88" s="140">
        <f t="shared" si="92"/>
        <v>0</v>
      </c>
      <c r="Z88" s="141">
        <f t="shared" si="93"/>
        <v>0</v>
      </c>
      <c r="AA88" s="141">
        <f t="shared" si="94"/>
        <v>0</v>
      </c>
      <c r="AB88" s="141">
        <f t="shared" si="95"/>
        <v>0</v>
      </c>
      <c r="AC88" s="141">
        <f t="shared" si="96"/>
        <v>0</v>
      </c>
      <c r="AD88" s="141">
        <f t="shared" si="97"/>
        <v>0</v>
      </c>
      <c r="AE88" s="141">
        <f t="shared" si="98"/>
        <v>0</v>
      </c>
      <c r="AF88" s="141">
        <f t="shared" si="50"/>
        <v>0</v>
      </c>
      <c r="AG88" s="93">
        <f t="shared" si="100"/>
        <v>3</v>
      </c>
      <c r="AH88" s="141"/>
      <c r="AI88" s="141"/>
      <c r="AJ88" s="141">
        <f>IF((F88=0),(E88*$J$2),0)</f>
        <v>0</v>
      </c>
      <c r="AK88" s="145"/>
      <c r="AL88" s="136"/>
      <c r="AM88" s="136"/>
      <c r="AN88" s="136"/>
      <c r="AO88" s="136"/>
      <c r="AP88" s="136"/>
      <c r="AQ88" s="136"/>
      <c r="AR88" s="136"/>
      <c r="AS88" s="136"/>
      <c r="AT88" s="136"/>
      <c r="AU88" s="136"/>
      <c r="AV88" s="136"/>
      <c r="AW88" s="136"/>
      <c r="AX88" s="136"/>
      <c r="AY88" s="136"/>
      <c r="AZ88" s="136"/>
      <c r="BA88" s="136"/>
    </row>
    <row r="89" spans="1:53" s="11" customFormat="1" ht="56.25" customHeight="1">
      <c r="A89" s="115"/>
      <c r="B89" s="116"/>
      <c r="C89" s="173" t="s">
        <v>120</v>
      </c>
      <c r="D89" s="204"/>
      <c r="E89" s="82"/>
      <c r="F89" s="152"/>
      <c r="G89" s="153"/>
      <c r="H89" s="84"/>
      <c r="I89" s="84"/>
      <c r="J89" s="85"/>
      <c r="K89" s="147"/>
      <c r="L89" s="147"/>
      <c r="M89" s="147"/>
      <c r="N89" s="147"/>
      <c r="O89" s="147"/>
      <c r="P89" s="147"/>
      <c r="Q89" s="147"/>
      <c r="R89" s="147"/>
      <c r="S89" s="147"/>
      <c r="T89" s="147"/>
      <c r="U89" s="147"/>
      <c r="V89" s="147"/>
      <c r="W89" s="148"/>
      <c r="X89" s="148"/>
      <c r="Y89" s="148"/>
      <c r="Z89" s="149"/>
      <c r="AA89" s="149"/>
      <c r="AB89" s="149"/>
      <c r="AC89" s="149"/>
      <c r="AD89" s="149"/>
      <c r="AE89" s="149"/>
      <c r="AF89" s="149"/>
      <c r="AG89" s="150"/>
      <c r="AH89" s="149"/>
      <c r="AI89" s="149"/>
      <c r="AJ89" s="149"/>
      <c r="AK89" s="104"/>
      <c r="AL89" s="136"/>
      <c r="AM89" s="136"/>
      <c r="AN89" s="136"/>
      <c r="AO89" s="136"/>
      <c r="AP89" s="136"/>
      <c r="AQ89" s="136"/>
      <c r="AR89" s="136"/>
      <c r="AS89" s="136"/>
      <c r="AT89" s="136"/>
      <c r="AU89" s="136"/>
      <c r="AV89" s="136"/>
      <c r="AW89" s="136"/>
      <c r="AX89" s="136"/>
      <c r="AY89" s="136"/>
      <c r="AZ89" s="136"/>
      <c r="BA89" s="136"/>
    </row>
    <row r="90" spans="1:53" s="11" customFormat="1" ht="28.5" customHeight="1">
      <c r="A90" s="111"/>
      <c r="B90" s="91">
        <f>1+B88</f>
        <v>79</v>
      </c>
      <c r="C90" s="175" t="s">
        <v>121</v>
      </c>
      <c r="D90" s="98" t="s">
        <v>123</v>
      </c>
      <c r="E90" s="102">
        <v>1</v>
      </c>
      <c r="F90" s="47">
        <f t="shared" ref="F90:F94" si="116">IF((J90&lt;&gt;""),($I$2*E90),1)</f>
        <v>1</v>
      </c>
      <c r="G90" s="29"/>
      <c r="H90" s="29"/>
      <c r="I90" s="29"/>
      <c r="J90" s="100"/>
      <c r="K90" s="139">
        <f t="shared" ref="K90:K94" si="117">IF((G90&lt;&gt;""),($G$2*E90),IF((H90&lt;&gt;""),($H$2*E90),IF((I90&lt;&gt;""),($I$2*E90),0)))</f>
        <v>0</v>
      </c>
      <c r="L90" s="139"/>
      <c r="M90" s="139"/>
      <c r="N90" s="139">
        <f t="shared" ref="N90:N94" si="118">IF((G90&lt;&gt;""),($G$2*E90),0)</f>
        <v>0</v>
      </c>
      <c r="O90" s="139">
        <f t="shared" ref="O90:O94" si="119">IF((H90&lt;&gt;""),($H$2*E90),IF((I90&lt;&gt;""),($I$2*E90),0))</f>
        <v>0</v>
      </c>
      <c r="P90" s="139">
        <f t="shared" ref="P90:P94" si="120">IF((I90&lt;&gt;""),($I$2*E90),0)</f>
        <v>0</v>
      </c>
      <c r="Q90" s="139"/>
      <c r="R90" s="139"/>
      <c r="S90" s="139"/>
      <c r="T90" s="139"/>
      <c r="U90" s="139"/>
      <c r="V90" s="139"/>
      <c r="W90" s="140">
        <f t="shared" ref="W90:W101" si="121">IF(E90=1,IF(G90&lt;&gt;"",1,0),0)</f>
        <v>0</v>
      </c>
      <c r="X90" s="140">
        <f t="shared" ref="X90:X101" si="122">IF(E90=1,IF(H90&lt;&gt;"",1,0),0)</f>
        <v>0</v>
      </c>
      <c r="Y90" s="140">
        <f t="shared" ref="Y90:Y101" si="123">IF(E90=1,IF(I90&lt;&gt;"",1,0),0)</f>
        <v>0</v>
      </c>
      <c r="Z90" s="141">
        <f t="shared" ref="Z90:Z101" si="124">IF(E90=2,IF(G90&lt;&gt;"",1,0),0)</f>
        <v>0</v>
      </c>
      <c r="AA90" s="141">
        <f t="shared" ref="AA90:AA101" si="125">IF(E90=2,IF(H90&lt;&gt;"",1,0),0)</f>
        <v>0</v>
      </c>
      <c r="AB90" s="141">
        <f t="shared" ref="AB90:AB101" si="126">IF(E90=2,IF(I90&lt;&gt;"",1,0),0)</f>
        <v>0</v>
      </c>
      <c r="AC90" s="141">
        <f t="shared" ref="AC90:AC101" si="127">IF(E90=3,IF(G90&lt;&gt;"",1,0),0)</f>
        <v>0</v>
      </c>
      <c r="AD90" s="141">
        <f t="shared" ref="AD90:AD101" si="128">IF(E90=3,IF(H90&lt;&gt;"",1,0),0)</f>
        <v>0</v>
      </c>
      <c r="AE90" s="141">
        <f t="shared" ref="AE90:AE101" si="129">IF(E90=3,IF(I90&lt;&gt;"",1,0),0)</f>
        <v>0</v>
      </c>
      <c r="AF90" s="141">
        <f t="shared" ref="AF90:AF101" si="130">IF((J90&lt;&gt;""),($G$2*1),0)</f>
        <v>0</v>
      </c>
      <c r="AG90" s="93">
        <f t="shared" ref="AG90:AG97" si="131">F90</f>
        <v>1</v>
      </c>
      <c r="AH90" s="141">
        <f t="shared" ref="AH90:AH94" si="132">IF((F90=0),(E90*$J$2),0)</f>
        <v>0</v>
      </c>
      <c r="AI90" s="141"/>
      <c r="AJ90" s="141"/>
      <c r="AK90" s="146"/>
      <c r="AL90" s="136"/>
      <c r="AM90" s="136"/>
      <c r="AN90" s="136"/>
      <c r="AO90" s="136"/>
      <c r="AP90" s="136"/>
      <c r="AQ90" s="136"/>
      <c r="AR90" s="136"/>
      <c r="AS90" s="136"/>
      <c r="AT90" s="136"/>
      <c r="AU90" s="136"/>
      <c r="AV90" s="136"/>
      <c r="AW90" s="136"/>
      <c r="AX90" s="136"/>
      <c r="AY90" s="136"/>
      <c r="AZ90" s="136"/>
      <c r="BA90" s="136"/>
    </row>
    <row r="91" spans="1:53" s="11" customFormat="1" ht="23.25" customHeight="1">
      <c r="A91" s="111"/>
      <c r="B91" s="91">
        <f t="shared" si="101"/>
        <v>80</v>
      </c>
      <c r="C91" s="176"/>
      <c r="D91" s="98" t="s">
        <v>124</v>
      </c>
      <c r="E91" s="92">
        <v>1</v>
      </c>
      <c r="F91" s="47">
        <f t="shared" si="116"/>
        <v>1</v>
      </c>
      <c r="G91" s="13"/>
      <c r="H91" s="13"/>
      <c r="I91" s="13"/>
      <c r="J91" s="53"/>
      <c r="K91" s="139">
        <f t="shared" si="117"/>
        <v>0</v>
      </c>
      <c r="L91" s="139"/>
      <c r="M91" s="139"/>
      <c r="N91" s="139">
        <f t="shared" si="118"/>
        <v>0</v>
      </c>
      <c r="O91" s="139">
        <f t="shared" si="119"/>
        <v>0</v>
      </c>
      <c r="P91" s="139">
        <f t="shared" si="120"/>
        <v>0</v>
      </c>
      <c r="Q91" s="139"/>
      <c r="R91" s="139"/>
      <c r="S91" s="139"/>
      <c r="T91" s="139"/>
      <c r="U91" s="139"/>
      <c r="V91" s="139"/>
      <c r="W91" s="140">
        <f t="shared" si="121"/>
        <v>0</v>
      </c>
      <c r="X91" s="140">
        <f t="shared" si="122"/>
        <v>0</v>
      </c>
      <c r="Y91" s="140">
        <f t="shared" si="123"/>
        <v>0</v>
      </c>
      <c r="Z91" s="141">
        <f t="shared" si="124"/>
        <v>0</v>
      </c>
      <c r="AA91" s="141">
        <f t="shared" si="125"/>
        <v>0</v>
      </c>
      <c r="AB91" s="141">
        <f t="shared" si="126"/>
        <v>0</v>
      </c>
      <c r="AC91" s="141">
        <f t="shared" si="127"/>
        <v>0</v>
      </c>
      <c r="AD91" s="141">
        <f t="shared" si="128"/>
        <v>0</v>
      </c>
      <c r="AE91" s="141">
        <f t="shared" si="129"/>
        <v>0</v>
      </c>
      <c r="AF91" s="141">
        <f t="shared" si="130"/>
        <v>0</v>
      </c>
      <c r="AG91" s="93">
        <f t="shared" si="131"/>
        <v>1</v>
      </c>
      <c r="AH91" s="141">
        <f t="shared" si="132"/>
        <v>0</v>
      </c>
      <c r="AI91" s="141"/>
      <c r="AJ91" s="141"/>
      <c r="AK91" s="104"/>
      <c r="AL91" s="136"/>
      <c r="AM91" s="136"/>
      <c r="AN91" s="136"/>
      <c r="AO91" s="136"/>
      <c r="AP91" s="136"/>
      <c r="AQ91" s="136"/>
      <c r="AR91" s="136"/>
      <c r="AS91" s="136"/>
      <c r="AT91" s="136"/>
      <c r="AU91" s="136"/>
      <c r="AV91" s="136"/>
      <c r="AW91" s="136"/>
      <c r="AX91" s="136"/>
      <c r="AY91" s="136"/>
      <c r="AZ91" s="136"/>
      <c r="BA91" s="136"/>
    </row>
    <row r="92" spans="1:53" ht="23.25" customHeight="1">
      <c r="A92" s="111"/>
      <c r="B92" s="91">
        <f t="shared" si="101"/>
        <v>81</v>
      </c>
      <c r="C92" s="176"/>
      <c r="D92" s="98" t="s">
        <v>125</v>
      </c>
      <c r="E92" s="92">
        <v>1</v>
      </c>
      <c r="F92" s="47">
        <f t="shared" si="116"/>
        <v>1</v>
      </c>
      <c r="G92" s="13"/>
      <c r="H92" s="13"/>
      <c r="I92" s="13"/>
      <c r="J92" s="53"/>
      <c r="K92" s="139">
        <f t="shared" si="117"/>
        <v>0</v>
      </c>
      <c r="L92" s="139"/>
      <c r="M92" s="139"/>
      <c r="N92" s="139">
        <f t="shared" si="118"/>
        <v>0</v>
      </c>
      <c r="O92" s="139">
        <f t="shared" si="119"/>
        <v>0</v>
      </c>
      <c r="P92" s="139">
        <f t="shared" si="120"/>
        <v>0</v>
      </c>
      <c r="Q92" s="139"/>
      <c r="R92" s="139"/>
      <c r="S92" s="139"/>
      <c r="T92" s="139"/>
      <c r="U92" s="139"/>
      <c r="V92" s="139"/>
      <c r="W92" s="140">
        <f t="shared" si="121"/>
        <v>0</v>
      </c>
      <c r="X92" s="140">
        <f t="shared" si="122"/>
        <v>0</v>
      </c>
      <c r="Y92" s="140">
        <f t="shared" si="123"/>
        <v>0</v>
      </c>
      <c r="Z92" s="141">
        <f t="shared" si="124"/>
        <v>0</v>
      </c>
      <c r="AA92" s="141">
        <f t="shared" si="125"/>
        <v>0</v>
      </c>
      <c r="AB92" s="141">
        <f t="shared" si="126"/>
        <v>0</v>
      </c>
      <c r="AC92" s="141">
        <f t="shared" si="127"/>
        <v>0</v>
      </c>
      <c r="AD92" s="141">
        <f t="shared" si="128"/>
        <v>0</v>
      </c>
      <c r="AE92" s="141">
        <f t="shared" si="129"/>
        <v>0</v>
      </c>
      <c r="AF92" s="141">
        <f t="shared" si="130"/>
        <v>0</v>
      </c>
      <c r="AG92" s="93">
        <f t="shared" si="131"/>
        <v>1</v>
      </c>
      <c r="AH92" s="141">
        <f t="shared" si="132"/>
        <v>0</v>
      </c>
      <c r="AI92" s="141"/>
      <c r="AJ92" s="141"/>
      <c r="AK92" s="104"/>
    </row>
    <row r="93" spans="1:53" ht="35.25" customHeight="1">
      <c r="A93" s="111"/>
      <c r="B93" s="91">
        <f t="shared" si="101"/>
        <v>82</v>
      </c>
      <c r="C93" s="176"/>
      <c r="D93" s="98" t="s">
        <v>126</v>
      </c>
      <c r="E93" s="92">
        <v>1</v>
      </c>
      <c r="F93" s="47">
        <f t="shared" si="116"/>
        <v>1</v>
      </c>
      <c r="G93" s="13"/>
      <c r="H93" s="13"/>
      <c r="I93" s="13"/>
      <c r="J93" s="53"/>
      <c r="K93" s="139">
        <f t="shared" si="117"/>
        <v>0</v>
      </c>
      <c r="L93" s="139"/>
      <c r="M93" s="139"/>
      <c r="N93" s="139">
        <f t="shared" si="118"/>
        <v>0</v>
      </c>
      <c r="O93" s="139">
        <f t="shared" si="119"/>
        <v>0</v>
      </c>
      <c r="P93" s="139">
        <f t="shared" si="120"/>
        <v>0</v>
      </c>
      <c r="Q93" s="139"/>
      <c r="R93" s="139"/>
      <c r="S93" s="139"/>
      <c r="T93" s="139"/>
      <c r="U93" s="139"/>
      <c r="V93" s="139"/>
      <c r="W93" s="140">
        <f t="shared" si="121"/>
        <v>0</v>
      </c>
      <c r="X93" s="140">
        <f t="shared" si="122"/>
        <v>0</v>
      </c>
      <c r="Y93" s="140">
        <f t="shared" si="123"/>
        <v>0</v>
      </c>
      <c r="Z93" s="141">
        <f t="shared" si="124"/>
        <v>0</v>
      </c>
      <c r="AA93" s="141">
        <f t="shared" si="125"/>
        <v>0</v>
      </c>
      <c r="AB93" s="141">
        <f t="shared" si="126"/>
        <v>0</v>
      </c>
      <c r="AC93" s="141">
        <f t="shared" si="127"/>
        <v>0</v>
      </c>
      <c r="AD93" s="141">
        <f t="shared" si="128"/>
        <v>0</v>
      </c>
      <c r="AE93" s="141">
        <f t="shared" si="129"/>
        <v>0</v>
      </c>
      <c r="AF93" s="141">
        <f t="shared" si="130"/>
        <v>0</v>
      </c>
      <c r="AG93" s="93">
        <f t="shared" si="131"/>
        <v>1</v>
      </c>
      <c r="AH93" s="141">
        <f t="shared" si="132"/>
        <v>0</v>
      </c>
      <c r="AI93" s="141"/>
      <c r="AJ93" s="141"/>
      <c r="AK93" s="104"/>
    </row>
    <row r="94" spans="1:53" ht="33" customHeight="1">
      <c r="A94" s="111"/>
      <c r="B94" s="91">
        <f t="shared" si="101"/>
        <v>83</v>
      </c>
      <c r="C94" s="176"/>
      <c r="D94" s="98" t="s">
        <v>127</v>
      </c>
      <c r="E94" s="92">
        <v>1</v>
      </c>
      <c r="F94" s="47">
        <f t="shared" si="116"/>
        <v>1</v>
      </c>
      <c r="G94" s="13"/>
      <c r="H94" s="13"/>
      <c r="I94" s="13"/>
      <c r="J94" s="53"/>
      <c r="K94" s="139">
        <f t="shared" si="117"/>
        <v>0</v>
      </c>
      <c r="L94" s="139"/>
      <c r="M94" s="139"/>
      <c r="N94" s="139">
        <f t="shared" si="118"/>
        <v>0</v>
      </c>
      <c r="O94" s="139">
        <f t="shared" si="119"/>
        <v>0</v>
      </c>
      <c r="P94" s="139">
        <f t="shared" si="120"/>
        <v>0</v>
      </c>
      <c r="Q94" s="139"/>
      <c r="R94" s="139"/>
      <c r="S94" s="139"/>
      <c r="T94" s="139"/>
      <c r="U94" s="139"/>
      <c r="V94" s="139"/>
      <c r="W94" s="140">
        <f t="shared" si="121"/>
        <v>0</v>
      </c>
      <c r="X94" s="140">
        <f t="shared" si="122"/>
        <v>0</v>
      </c>
      <c r="Y94" s="140">
        <f t="shared" si="123"/>
        <v>0</v>
      </c>
      <c r="Z94" s="141">
        <f t="shared" si="124"/>
        <v>0</v>
      </c>
      <c r="AA94" s="141">
        <f t="shared" si="125"/>
        <v>0</v>
      </c>
      <c r="AB94" s="141">
        <f t="shared" si="126"/>
        <v>0</v>
      </c>
      <c r="AC94" s="141">
        <f t="shared" si="127"/>
        <v>0</v>
      </c>
      <c r="AD94" s="141">
        <f t="shared" si="128"/>
        <v>0</v>
      </c>
      <c r="AE94" s="141">
        <f t="shared" si="129"/>
        <v>0</v>
      </c>
      <c r="AF94" s="141">
        <f t="shared" si="130"/>
        <v>0</v>
      </c>
      <c r="AG94" s="93">
        <f t="shared" si="131"/>
        <v>1</v>
      </c>
      <c r="AH94" s="141">
        <f t="shared" si="132"/>
        <v>0</v>
      </c>
      <c r="AI94" s="141"/>
      <c r="AJ94" s="141"/>
      <c r="AK94" s="104"/>
    </row>
    <row r="95" spans="1:53" ht="33" customHeight="1">
      <c r="A95" s="111"/>
      <c r="B95" s="91">
        <f t="shared" si="101"/>
        <v>84</v>
      </c>
      <c r="C95" s="176"/>
      <c r="D95" s="99" t="s">
        <v>128</v>
      </c>
      <c r="E95" s="92">
        <v>2</v>
      </c>
      <c r="F95" s="47">
        <f t="shared" ref="F95:F96" si="133">IF((J95&lt;&gt;""),($I$2*E95),2)</f>
        <v>2</v>
      </c>
      <c r="G95" s="13"/>
      <c r="H95" s="13"/>
      <c r="I95" s="13"/>
      <c r="J95" s="53"/>
      <c r="K95" s="139"/>
      <c r="L95" s="139">
        <f>IF((G95&lt;&gt;""),($G$2*E95),IF((H95&lt;&gt;""),($H$2*E95),IF((I95&lt;&gt;""),($I$2*E95),0)))</f>
        <v>0</v>
      </c>
      <c r="M95" s="139"/>
      <c r="N95" s="139"/>
      <c r="O95" s="139"/>
      <c r="P95" s="139"/>
      <c r="Q95" s="139">
        <f>IF((G95&lt;&gt;""),($G$2*E95),0)</f>
        <v>0</v>
      </c>
      <c r="R95" s="139">
        <f>IF((H95&lt;&gt;""),($H$2*E95),IF((I95&lt;&gt;""),($I$2*E95),0))</f>
        <v>0</v>
      </c>
      <c r="S95" s="139">
        <f>IF((I95&lt;&gt;""),($I$2*E95),0)</f>
        <v>0</v>
      </c>
      <c r="T95" s="139"/>
      <c r="U95" s="139"/>
      <c r="V95" s="139"/>
      <c r="W95" s="140">
        <f t="shared" si="121"/>
        <v>0</v>
      </c>
      <c r="X95" s="140">
        <f t="shared" si="122"/>
        <v>0</v>
      </c>
      <c r="Y95" s="140">
        <f t="shared" si="123"/>
        <v>0</v>
      </c>
      <c r="Z95" s="141">
        <f t="shared" si="124"/>
        <v>0</v>
      </c>
      <c r="AA95" s="141">
        <f t="shared" si="125"/>
        <v>0</v>
      </c>
      <c r="AB95" s="141">
        <f t="shared" si="126"/>
        <v>0</v>
      </c>
      <c r="AC95" s="141">
        <f t="shared" si="127"/>
        <v>0</v>
      </c>
      <c r="AD95" s="141">
        <f t="shared" si="128"/>
        <v>0</v>
      </c>
      <c r="AE95" s="141">
        <f t="shared" si="129"/>
        <v>0</v>
      </c>
      <c r="AF95" s="141">
        <f t="shared" si="130"/>
        <v>0</v>
      </c>
      <c r="AG95" s="93">
        <f t="shared" si="131"/>
        <v>2</v>
      </c>
      <c r="AH95" s="141"/>
      <c r="AI95" s="141">
        <f>IF((F95=0),(E95*$J$2),0)</f>
        <v>0</v>
      </c>
      <c r="AJ95" s="141"/>
      <c r="AK95" s="104"/>
    </row>
    <row r="96" spans="1:53" ht="39" customHeight="1">
      <c r="A96" s="111"/>
      <c r="B96" s="91">
        <f t="shared" si="101"/>
        <v>85</v>
      </c>
      <c r="C96" s="176"/>
      <c r="D96" s="32" t="s">
        <v>129</v>
      </c>
      <c r="E96" s="92">
        <v>2</v>
      </c>
      <c r="F96" s="47">
        <f t="shared" si="133"/>
        <v>2</v>
      </c>
      <c r="G96" s="13"/>
      <c r="H96" s="13"/>
      <c r="I96" s="13"/>
      <c r="J96" s="53"/>
      <c r="K96" s="139"/>
      <c r="L96" s="139">
        <f>IF((G96&lt;&gt;""),($G$2*E96),IF((H96&lt;&gt;""),($H$2*E96),IF((I96&lt;&gt;""),($I$2*E96),0)))</f>
        <v>0</v>
      </c>
      <c r="M96" s="139"/>
      <c r="N96" s="139"/>
      <c r="O96" s="139"/>
      <c r="P96" s="139"/>
      <c r="Q96" s="139">
        <f>IF((G96&lt;&gt;""),($G$2*E96),0)</f>
        <v>0</v>
      </c>
      <c r="R96" s="139">
        <f>IF((H96&lt;&gt;""),($H$2*E96),IF((I96&lt;&gt;""),($I$2*E96),0))</f>
        <v>0</v>
      </c>
      <c r="S96" s="139">
        <f>IF((I96&lt;&gt;""),($I$2*E96),0)</f>
        <v>0</v>
      </c>
      <c r="T96" s="139"/>
      <c r="U96" s="139"/>
      <c r="V96" s="139"/>
      <c r="W96" s="140">
        <f t="shared" si="121"/>
        <v>0</v>
      </c>
      <c r="X96" s="140">
        <f t="shared" si="122"/>
        <v>0</v>
      </c>
      <c r="Y96" s="140">
        <f t="shared" si="123"/>
        <v>0</v>
      </c>
      <c r="Z96" s="141">
        <f t="shared" si="124"/>
        <v>0</v>
      </c>
      <c r="AA96" s="141">
        <f t="shared" si="125"/>
        <v>0</v>
      </c>
      <c r="AB96" s="141">
        <f t="shared" si="126"/>
        <v>0</v>
      </c>
      <c r="AC96" s="141">
        <f t="shared" si="127"/>
        <v>0</v>
      </c>
      <c r="AD96" s="141">
        <f t="shared" si="128"/>
        <v>0</v>
      </c>
      <c r="AE96" s="141">
        <f t="shared" si="129"/>
        <v>0</v>
      </c>
      <c r="AF96" s="141">
        <f t="shared" si="130"/>
        <v>0</v>
      </c>
      <c r="AG96" s="93">
        <f t="shared" si="131"/>
        <v>2</v>
      </c>
      <c r="AH96" s="141"/>
      <c r="AI96" s="141">
        <f>IF((F96=0),(E96*$J$2),0)</f>
        <v>0</v>
      </c>
      <c r="AJ96" s="141"/>
      <c r="AK96" s="104"/>
    </row>
    <row r="97" spans="1:53" ht="45" customHeight="1">
      <c r="A97" s="111"/>
      <c r="B97" s="91">
        <f t="shared" si="101"/>
        <v>86</v>
      </c>
      <c r="C97" s="179"/>
      <c r="D97" s="32" t="s">
        <v>130</v>
      </c>
      <c r="E97" s="92">
        <v>3</v>
      </c>
      <c r="F97" s="47">
        <f>IF((J97&lt;&gt;""),($I$2*E97),3)</f>
        <v>3</v>
      </c>
      <c r="G97" s="13"/>
      <c r="H97" s="13"/>
      <c r="I97" s="13"/>
      <c r="J97" s="53"/>
      <c r="K97" s="139"/>
      <c r="L97" s="139"/>
      <c r="M97" s="139">
        <f>IF((G97&lt;&gt;""),($G$2*E97),IF((H97&lt;&gt;""),($H$2*E97),IF((I97&lt;&gt;""),($I$2*E97),0)))</f>
        <v>0</v>
      </c>
      <c r="N97" s="139"/>
      <c r="O97" s="139"/>
      <c r="P97" s="139"/>
      <c r="Q97" s="139"/>
      <c r="R97" s="139"/>
      <c r="S97" s="139"/>
      <c r="T97" s="139">
        <f>IF((G97&lt;&gt;""),($G$2*E97),0)</f>
        <v>0</v>
      </c>
      <c r="U97" s="139">
        <f>IF((H97&lt;&gt;""),($H$2*E97),IF((I97&lt;&gt;""),($I$2*E97),0))</f>
        <v>0</v>
      </c>
      <c r="V97" s="139">
        <f>IF((I97&lt;&gt;""),($I$2*E97),0)</f>
        <v>0</v>
      </c>
      <c r="W97" s="140">
        <f t="shared" si="121"/>
        <v>0</v>
      </c>
      <c r="X97" s="140">
        <f t="shared" si="122"/>
        <v>0</v>
      </c>
      <c r="Y97" s="140">
        <f t="shared" si="123"/>
        <v>0</v>
      </c>
      <c r="Z97" s="141">
        <f t="shared" si="124"/>
        <v>0</v>
      </c>
      <c r="AA97" s="141">
        <f t="shared" si="125"/>
        <v>0</v>
      </c>
      <c r="AB97" s="141">
        <f t="shared" si="126"/>
        <v>0</v>
      </c>
      <c r="AC97" s="141">
        <f t="shared" si="127"/>
        <v>0</v>
      </c>
      <c r="AD97" s="141">
        <f t="shared" si="128"/>
        <v>0</v>
      </c>
      <c r="AE97" s="141">
        <f t="shared" si="129"/>
        <v>0</v>
      </c>
      <c r="AF97" s="141">
        <f t="shared" si="130"/>
        <v>0</v>
      </c>
      <c r="AG97" s="93">
        <f t="shared" si="131"/>
        <v>3</v>
      </c>
      <c r="AH97" s="141"/>
      <c r="AI97" s="141"/>
      <c r="AJ97" s="141">
        <f>IF((F97=0),(E97*$J$2),0)</f>
        <v>0</v>
      </c>
      <c r="AK97" s="104"/>
    </row>
    <row r="98" spans="1:53" s="60" customFormat="1" ht="77.25" customHeight="1">
      <c r="A98" s="110" t="str">
        <f t="shared" si="70"/>
        <v/>
      </c>
      <c r="B98" s="91">
        <f t="shared" si="101"/>
        <v>87</v>
      </c>
      <c r="C98" s="175" t="s">
        <v>122</v>
      </c>
      <c r="D98" s="32" t="s">
        <v>131</v>
      </c>
      <c r="E98" s="102">
        <v>1</v>
      </c>
      <c r="F98" s="47">
        <f t="shared" ref="F98" si="134">IF((J98&lt;&gt;""),($I$2*E98),1)</f>
        <v>1</v>
      </c>
      <c r="G98" s="29"/>
      <c r="H98" s="29"/>
      <c r="I98" s="29"/>
      <c r="J98" s="100"/>
      <c r="K98" s="139">
        <f t="shared" ref="K98:K99" si="135">IF((G98&lt;&gt;""),($G$2*E98),IF((H98&lt;&gt;""),($H$2*E98),IF((I98&lt;&gt;""),($I$2*E98),0)))</f>
        <v>0</v>
      </c>
      <c r="L98" s="139"/>
      <c r="M98" s="139"/>
      <c r="N98" s="139">
        <f t="shared" ref="N98:N99" si="136">IF((G98&lt;&gt;""),($G$2*E98),0)</f>
        <v>0</v>
      </c>
      <c r="O98" s="139">
        <f t="shared" ref="O98:O99" si="137">IF((H98&lt;&gt;""),($H$2*E98),IF((I98&lt;&gt;""),($I$2*E98),0))</f>
        <v>0</v>
      </c>
      <c r="P98" s="139">
        <f t="shared" ref="P98:P99" si="138">IF((I98&lt;&gt;""),($I$2*E98),0)</f>
        <v>0</v>
      </c>
      <c r="Q98" s="139"/>
      <c r="R98" s="139"/>
      <c r="S98" s="139"/>
      <c r="T98" s="139"/>
      <c r="U98" s="139"/>
      <c r="V98" s="139"/>
      <c r="W98" s="140">
        <f t="shared" si="121"/>
        <v>0</v>
      </c>
      <c r="X98" s="140">
        <f t="shared" si="122"/>
        <v>0</v>
      </c>
      <c r="Y98" s="140">
        <f t="shared" si="123"/>
        <v>0</v>
      </c>
      <c r="Z98" s="141">
        <f t="shared" si="124"/>
        <v>0</v>
      </c>
      <c r="AA98" s="141">
        <f t="shared" si="125"/>
        <v>0</v>
      </c>
      <c r="AB98" s="141">
        <f t="shared" si="126"/>
        <v>0</v>
      </c>
      <c r="AC98" s="141">
        <f t="shared" si="127"/>
        <v>0</v>
      </c>
      <c r="AD98" s="141">
        <f t="shared" si="128"/>
        <v>0</v>
      </c>
      <c r="AE98" s="141">
        <f t="shared" si="129"/>
        <v>0</v>
      </c>
      <c r="AF98" s="141">
        <f t="shared" si="130"/>
        <v>0</v>
      </c>
      <c r="AG98" s="93">
        <f t="shared" si="100"/>
        <v>1</v>
      </c>
      <c r="AH98" s="141">
        <f t="shared" ref="AH98:AH99" si="139">IF((F98=0),(E98*$J$2),0)</f>
        <v>0</v>
      </c>
      <c r="AI98" s="141"/>
      <c r="AJ98" s="141"/>
      <c r="AK98" s="101"/>
      <c r="AL98" s="138"/>
      <c r="AM98" s="138"/>
      <c r="AN98" s="138"/>
      <c r="AO98" s="138"/>
      <c r="AP98" s="138"/>
      <c r="AQ98" s="138"/>
      <c r="AR98" s="138"/>
      <c r="AS98" s="138"/>
      <c r="AT98" s="138"/>
      <c r="AU98" s="138"/>
      <c r="AV98" s="138"/>
      <c r="AW98" s="138"/>
      <c r="AX98" s="138"/>
      <c r="AY98" s="138"/>
      <c r="AZ98" s="138"/>
      <c r="BA98" s="138"/>
    </row>
    <row r="99" spans="1:53" ht="41.25" customHeight="1">
      <c r="A99" s="110" t="str">
        <f t="shared" si="70"/>
        <v/>
      </c>
      <c r="B99" s="91">
        <f t="shared" si="101"/>
        <v>88</v>
      </c>
      <c r="C99" s="176"/>
      <c r="D99" s="32" t="s">
        <v>132</v>
      </c>
      <c r="E99" s="92">
        <v>1</v>
      </c>
      <c r="F99" s="47">
        <f>IF((J99&lt;&gt;""),($I$2*E99),1)</f>
        <v>1</v>
      </c>
      <c r="G99" s="13"/>
      <c r="H99" s="13"/>
      <c r="I99" s="13"/>
      <c r="J99" s="53"/>
      <c r="K99" s="139">
        <f t="shared" si="135"/>
        <v>0</v>
      </c>
      <c r="L99" s="139"/>
      <c r="M99" s="139"/>
      <c r="N99" s="139">
        <f t="shared" si="136"/>
        <v>0</v>
      </c>
      <c r="O99" s="139">
        <f t="shared" si="137"/>
        <v>0</v>
      </c>
      <c r="P99" s="139">
        <f t="shared" si="138"/>
        <v>0</v>
      </c>
      <c r="Q99" s="139"/>
      <c r="R99" s="139"/>
      <c r="S99" s="139"/>
      <c r="T99" s="139"/>
      <c r="U99" s="139"/>
      <c r="V99" s="139"/>
      <c r="W99" s="140">
        <f t="shared" si="121"/>
        <v>0</v>
      </c>
      <c r="X99" s="140">
        <f t="shared" si="122"/>
        <v>0</v>
      </c>
      <c r="Y99" s="140">
        <f t="shared" si="123"/>
        <v>0</v>
      </c>
      <c r="Z99" s="141">
        <f t="shared" si="124"/>
        <v>0</v>
      </c>
      <c r="AA99" s="141">
        <f t="shared" si="125"/>
        <v>0</v>
      </c>
      <c r="AB99" s="141">
        <f t="shared" si="126"/>
        <v>0</v>
      </c>
      <c r="AC99" s="141">
        <f t="shared" si="127"/>
        <v>0</v>
      </c>
      <c r="AD99" s="141">
        <f t="shared" si="128"/>
        <v>0</v>
      </c>
      <c r="AE99" s="141">
        <f t="shared" si="129"/>
        <v>0</v>
      </c>
      <c r="AF99" s="141">
        <f t="shared" si="130"/>
        <v>0</v>
      </c>
      <c r="AG99" s="93">
        <f t="shared" si="100"/>
        <v>1</v>
      </c>
      <c r="AH99" s="141">
        <f t="shared" si="139"/>
        <v>0</v>
      </c>
      <c r="AI99" s="141"/>
      <c r="AJ99" s="141"/>
      <c r="AK99" s="65"/>
    </row>
    <row r="100" spans="1:53" ht="39.75" customHeight="1">
      <c r="A100" s="110" t="str">
        <f t="shared" si="70"/>
        <v/>
      </c>
      <c r="B100" s="91">
        <f t="shared" si="101"/>
        <v>89</v>
      </c>
      <c r="C100" s="176"/>
      <c r="D100" s="32" t="s">
        <v>133</v>
      </c>
      <c r="E100" s="92">
        <v>2</v>
      </c>
      <c r="F100" s="47">
        <f>IF((J100&lt;&gt;""),($I$2*E100),2)</f>
        <v>2</v>
      </c>
      <c r="G100" s="13"/>
      <c r="H100" s="13"/>
      <c r="I100" s="13"/>
      <c r="J100" s="53"/>
      <c r="K100" s="139"/>
      <c r="L100" s="139">
        <f>IF((G100&lt;&gt;""),($G$2*E100),IF((H100&lt;&gt;""),($H$2*E100),IF((I100&lt;&gt;""),($I$2*E100),0)))</f>
        <v>0</v>
      </c>
      <c r="M100" s="139"/>
      <c r="N100" s="139"/>
      <c r="O100" s="139"/>
      <c r="P100" s="139"/>
      <c r="Q100" s="139">
        <f>IF((G100&lt;&gt;""),($G$2*E100),0)</f>
        <v>0</v>
      </c>
      <c r="R100" s="139">
        <f>IF((H100&lt;&gt;""),($H$2*E100),IF((I100&lt;&gt;""),($I$2*E100),0))</f>
        <v>0</v>
      </c>
      <c r="S100" s="139">
        <f>IF((I100&lt;&gt;""),($I$2*E100),0)</f>
        <v>0</v>
      </c>
      <c r="T100" s="139"/>
      <c r="U100" s="139"/>
      <c r="V100" s="139"/>
      <c r="W100" s="140">
        <f t="shared" si="121"/>
        <v>0</v>
      </c>
      <c r="X100" s="140">
        <f t="shared" si="122"/>
        <v>0</v>
      </c>
      <c r="Y100" s="140">
        <f t="shared" si="123"/>
        <v>0</v>
      </c>
      <c r="Z100" s="141">
        <f t="shared" si="124"/>
        <v>0</v>
      </c>
      <c r="AA100" s="141">
        <f t="shared" si="125"/>
        <v>0</v>
      </c>
      <c r="AB100" s="141">
        <f t="shared" si="126"/>
        <v>0</v>
      </c>
      <c r="AC100" s="141">
        <f t="shared" si="127"/>
        <v>0</v>
      </c>
      <c r="AD100" s="141">
        <f t="shared" si="128"/>
        <v>0</v>
      </c>
      <c r="AE100" s="141">
        <f t="shared" si="129"/>
        <v>0</v>
      </c>
      <c r="AF100" s="141">
        <f t="shared" si="130"/>
        <v>0</v>
      </c>
      <c r="AG100" s="93">
        <f t="shared" si="100"/>
        <v>2</v>
      </c>
      <c r="AH100" s="141"/>
      <c r="AI100" s="141">
        <f>IF((F100=0),(E100*$J$2),0)</f>
        <v>0</v>
      </c>
      <c r="AJ100" s="141"/>
      <c r="AK100" s="65"/>
    </row>
    <row r="101" spans="1:53" ht="30" customHeight="1">
      <c r="A101" s="110" t="str">
        <f t="shared" si="70"/>
        <v/>
      </c>
      <c r="B101" s="91">
        <f t="shared" si="101"/>
        <v>90</v>
      </c>
      <c r="C101" s="179"/>
      <c r="D101" s="32" t="s">
        <v>134</v>
      </c>
      <c r="E101" s="92">
        <v>3</v>
      </c>
      <c r="F101" s="47">
        <f>IF((J101&lt;&gt;""),($I$2*E101),3)</f>
        <v>3</v>
      </c>
      <c r="G101" s="13"/>
      <c r="H101" s="13"/>
      <c r="I101" s="13"/>
      <c r="J101" s="53"/>
      <c r="K101" s="139"/>
      <c r="L101" s="139"/>
      <c r="M101" s="139">
        <f>IF((G101&lt;&gt;""),($G$2*E101),IF((H101&lt;&gt;""),($H$2*E101),IF((I101&lt;&gt;""),($I$2*E101),0)))</f>
        <v>0</v>
      </c>
      <c r="N101" s="139"/>
      <c r="O101" s="139"/>
      <c r="P101" s="139"/>
      <c r="Q101" s="139"/>
      <c r="R101" s="139"/>
      <c r="S101" s="139"/>
      <c r="T101" s="139">
        <f>IF((G101&lt;&gt;""),($G$2*E101),0)</f>
        <v>0</v>
      </c>
      <c r="U101" s="139">
        <f>IF((H101&lt;&gt;""),($H$2*E101),IF((I101&lt;&gt;""),($I$2*E101),0))</f>
        <v>0</v>
      </c>
      <c r="V101" s="139">
        <f>IF((I101&lt;&gt;""),($I$2*E101),0)</f>
        <v>0</v>
      </c>
      <c r="W101" s="140">
        <f t="shared" si="121"/>
        <v>0</v>
      </c>
      <c r="X101" s="140">
        <f t="shared" si="122"/>
        <v>0</v>
      </c>
      <c r="Y101" s="140">
        <f t="shared" si="123"/>
        <v>0</v>
      </c>
      <c r="Z101" s="141">
        <f t="shared" si="124"/>
        <v>0</v>
      </c>
      <c r="AA101" s="141">
        <f t="shared" si="125"/>
        <v>0</v>
      </c>
      <c r="AB101" s="141">
        <f t="shared" si="126"/>
        <v>0</v>
      </c>
      <c r="AC101" s="141">
        <f t="shared" si="127"/>
        <v>0</v>
      </c>
      <c r="AD101" s="141">
        <f t="shared" si="128"/>
        <v>0</v>
      </c>
      <c r="AE101" s="141">
        <f t="shared" si="129"/>
        <v>0</v>
      </c>
      <c r="AF101" s="141">
        <f t="shared" si="130"/>
        <v>0</v>
      </c>
      <c r="AG101" s="93">
        <f t="shared" si="100"/>
        <v>3</v>
      </c>
      <c r="AH101" s="141"/>
      <c r="AI101" s="141"/>
      <c r="AJ101" s="141">
        <f>IF((F101=0),(E101*$J$2),0)</f>
        <v>0</v>
      </c>
      <c r="AK101" s="65"/>
    </row>
    <row r="102" spans="1:53" ht="21" customHeight="1">
      <c r="A102" s="14"/>
      <c r="B102" s="15"/>
      <c r="C102" s="16"/>
      <c r="D102" s="200" t="s">
        <v>135</v>
      </c>
      <c r="E102" s="200"/>
      <c r="F102" s="51"/>
      <c r="G102" s="61">
        <f>COUNTA(G10:G23,G25:G88,G90:G101)</f>
        <v>0</v>
      </c>
      <c r="H102" s="61">
        <f>COUNTA(H10:H23,H25:H88,H90:H101)</f>
        <v>0</v>
      </c>
      <c r="I102" s="61">
        <f>COUNTA(I10:I23,I25:I88,I90:I101)</f>
        <v>0</v>
      </c>
      <c r="J102" s="62">
        <f>COUNTA(J10:J101)</f>
        <v>0</v>
      </c>
      <c r="K102" s="66">
        <f t="shared" ref="K102:AJ102" si="140">SUM(K10:K101)</f>
        <v>0</v>
      </c>
      <c r="L102" s="66">
        <f t="shared" si="140"/>
        <v>0</v>
      </c>
      <c r="M102" s="66">
        <f t="shared" si="140"/>
        <v>0</v>
      </c>
      <c r="N102" s="67">
        <f t="shared" si="140"/>
        <v>0</v>
      </c>
      <c r="O102" s="67">
        <f t="shared" si="140"/>
        <v>0</v>
      </c>
      <c r="P102" s="67">
        <f t="shared" si="140"/>
        <v>0</v>
      </c>
      <c r="Q102" s="67">
        <f t="shared" si="140"/>
        <v>0</v>
      </c>
      <c r="R102" s="67">
        <f t="shared" si="140"/>
        <v>0</v>
      </c>
      <c r="S102" s="67">
        <f t="shared" si="140"/>
        <v>0</v>
      </c>
      <c r="T102" s="67">
        <f t="shared" si="140"/>
        <v>0</v>
      </c>
      <c r="U102" s="67">
        <f t="shared" si="140"/>
        <v>0</v>
      </c>
      <c r="V102" s="67">
        <f t="shared" si="140"/>
        <v>0</v>
      </c>
      <c r="W102" s="68">
        <f t="shared" si="140"/>
        <v>0</v>
      </c>
      <c r="X102" s="68">
        <f t="shared" si="140"/>
        <v>0</v>
      </c>
      <c r="Y102" s="68">
        <f t="shared" si="140"/>
        <v>0</v>
      </c>
      <c r="Z102" s="68">
        <f t="shared" si="140"/>
        <v>0</v>
      </c>
      <c r="AA102" s="68">
        <f t="shared" si="140"/>
        <v>0</v>
      </c>
      <c r="AB102" s="68">
        <f t="shared" si="140"/>
        <v>0</v>
      </c>
      <c r="AC102" s="68">
        <f t="shared" si="140"/>
        <v>0</v>
      </c>
      <c r="AD102" s="68">
        <f t="shared" si="140"/>
        <v>0</v>
      </c>
      <c r="AE102" s="68">
        <f t="shared" si="140"/>
        <v>0</v>
      </c>
      <c r="AF102" s="68">
        <f t="shared" si="140"/>
        <v>0</v>
      </c>
      <c r="AG102" s="78">
        <f t="shared" si="140"/>
        <v>144</v>
      </c>
      <c r="AH102" s="71">
        <f t="shared" si="140"/>
        <v>0</v>
      </c>
      <c r="AI102" s="71">
        <f t="shared" si="140"/>
        <v>0</v>
      </c>
      <c r="AJ102" s="71">
        <f t="shared" si="140"/>
        <v>0</v>
      </c>
    </row>
    <row r="103" spans="1:53" ht="32.25" customHeight="1">
      <c r="A103" s="14"/>
      <c r="B103" s="15"/>
      <c r="C103" s="16"/>
      <c r="D103" s="201" t="s">
        <v>136</v>
      </c>
      <c r="E103" s="202"/>
      <c r="F103" s="63"/>
      <c r="G103" s="203">
        <f>SUM(G102:J102)</f>
        <v>0</v>
      </c>
      <c r="H103" s="203"/>
      <c r="I103" s="203"/>
      <c r="J103" s="203"/>
      <c r="K103" s="66"/>
    </row>
    <row r="104" spans="1:53" ht="21.75" customHeight="1">
      <c r="A104" s="14"/>
      <c r="B104" s="15"/>
      <c r="C104" s="57"/>
      <c r="D104" s="58"/>
      <c r="E104" s="58"/>
      <c r="F104" s="49"/>
      <c r="G104" s="59"/>
      <c r="H104" s="59"/>
      <c r="I104" s="59"/>
      <c r="J104" s="59"/>
      <c r="K104" s="66"/>
    </row>
    <row r="105" spans="1:53" ht="27.75" customHeight="1">
      <c r="A105" s="14"/>
      <c r="B105" s="15"/>
      <c r="C105" s="57"/>
      <c r="D105" s="58"/>
      <c r="E105" s="58"/>
      <c r="F105" s="49"/>
      <c r="G105" s="59"/>
      <c r="H105" s="59"/>
      <c r="I105" s="59"/>
      <c r="J105" s="59"/>
      <c r="K105" s="66"/>
    </row>
    <row r="106" spans="1:53" ht="27.75" customHeight="1">
      <c r="A106" s="14"/>
      <c r="B106" s="15"/>
      <c r="C106" s="57"/>
      <c r="D106" s="58"/>
      <c r="E106" s="58"/>
      <c r="F106" s="49"/>
      <c r="G106" s="59"/>
      <c r="H106" s="59"/>
      <c r="I106" s="59"/>
      <c r="J106" s="59"/>
      <c r="K106" s="66"/>
    </row>
    <row r="107" spans="1:53" ht="27.75" customHeight="1">
      <c r="A107" s="14"/>
      <c r="B107" s="15"/>
      <c r="C107" s="57"/>
      <c r="D107" s="58"/>
      <c r="E107" s="58"/>
      <c r="F107" s="49"/>
      <c r="G107" s="59"/>
      <c r="H107" s="59"/>
      <c r="I107" s="59"/>
      <c r="J107" s="59"/>
      <c r="K107" s="66"/>
    </row>
    <row r="108" spans="1:53" ht="27.75" customHeight="1">
      <c r="A108" s="14"/>
      <c r="B108" s="15"/>
      <c r="C108" s="16"/>
      <c r="D108" s="185" t="s">
        <v>137</v>
      </c>
      <c r="E108" s="186"/>
      <c r="F108" s="107"/>
      <c r="G108" s="185" t="s">
        <v>138</v>
      </c>
      <c r="H108" s="187"/>
      <c r="I108" s="187"/>
      <c r="J108" s="186"/>
      <c r="K108" s="66"/>
      <c r="AK108" s="56"/>
    </row>
    <row r="109" spans="1:53" ht="27.75" customHeight="1">
      <c r="A109" s="14"/>
      <c r="B109" s="31"/>
      <c r="C109" s="108" t="s">
        <v>139</v>
      </c>
      <c r="D109" s="181">
        <f>AG102</f>
        <v>144</v>
      </c>
      <c r="E109" s="182"/>
      <c r="F109" s="183"/>
      <c r="G109" s="184">
        <f>SUM(K102:M102)</f>
        <v>0</v>
      </c>
      <c r="H109" s="184"/>
      <c r="I109" s="184"/>
      <c r="J109" s="184"/>
      <c r="K109" s="66"/>
      <c r="AK109" s="56"/>
    </row>
    <row r="110" spans="1:53" ht="27.75" customHeight="1">
      <c r="A110" s="14"/>
      <c r="B110" s="189"/>
      <c r="C110" s="109" t="s">
        <v>2</v>
      </c>
      <c r="D110" s="190">
        <f>SUM(F10:F23,F25,F31:F32,F39:F40,F44:F46,F50:F52,F54:F56,F58,F61:F66,F74:F77,F79,F83:F84,F90:F94,F98:F99)</f>
        <v>49</v>
      </c>
      <c r="E110" s="191"/>
      <c r="F110" s="183"/>
      <c r="G110" s="192">
        <f>K102</f>
        <v>0</v>
      </c>
      <c r="H110" s="192"/>
      <c r="I110" s="192"/>
      <c r="J110" s="192"/>
      <c r="K110" s="66"/>
      <c r="AK110" s="56"/>
    </row>
    <row r="111" spans="1:53" ht="27.75" customHeight="1">
      <c r="A111" s="14"/>
      <c r="B111" s="189"/>
      <c r="C111" s="109" t="s">
        <v>3</v>
      </c>
      <c r="D111" s="193">
        <f>SUM(F53,F26:F29,F33:F35,F41:F42,F47:F48,F59,F67:F71,F78,F80:F82,F85:F87,F95:F96,F100)</f>
        <v>56</v>
      </c>
      <c r="E111" s="194"/>
      <c r="F111" s="183"/>
      <c r="G111" s="192">
        <f>L102</f>
        <v>0</v>
      </c>
      <c r="H111" s="192"/>
      <c r="I111" s="192"/>
      <c r="J111" s="192"/>
      <c r="K111" s="66"/>
    </row>
    <row r="112" spans="1:53" ht="27.75" customHeight="1">
      <c r="A112" s="14"/>
      <c r="B112" s="189"/>
      <c r="C112" s="109" t="s">
        <v>4</v>
      </c>
      <c r="D112" s="193">
        <f>SUM(F30,F36:F38,F43,F49,F57,F60,F72:F73,F88,F97,F101)</f>
        <v>39</v>
      </c>
      <c r="E112" s="194"/>
      <c r="F112" s="183"/>
      <c r="G112" s="192">
        <f>M102</f>
        <v>0</v>
      </c>
      <c r="H112" s="192"/>
      <c r="I112" s="192"/>
      <c r="J112" s="192"/>
      <c r="K112" s="66"/>
    </row>
    <row r="113" spans="1:37" ht="27.75" customHeight="1">
      <c r="A113" s="14"/>
      <c r="B113" s="17"/>
      <c r="C113" s="18"/>
      <c r="D113" s="19"/>
      <c r="E113" s="25"/>
      <c r="F113" s="48"/>
      <c r="G113" s="19"/>
      <c r="H113" s="19"/>
      <c r="I113" s="19"/>
      <c r="J113" s="19"/>
      <c r="K113" s="66"/>
    </row>
    <row r="114" spans="1:37" ht="42.75" customHeight="1">
      <c r="A114" s="14"/>
      <c r="B114" s="17"/>
      <c r="C114" s="112" t="s">
        <v>140</v>
      </c>
      <c r="D114" s="180">
        <f>(G109/AG102)</f>
        <v>0</v>
      </c>
      <c r="E114" s="180"/>
      <c r="F114" s="180"/>
      <c r="G114" s="180"/>
      <c r="H114" s="180"/>
      <c r="I114" s="180"/>
      <c r="J114" s="180"/>
      <c r="K114" s="66"/>
    </row>
    <row r="115" spans="1:37" ht="27.75" customHeight="1">
      <c r="A115" s="14"/>
      <c r="B115" s="27"/>
      <c r="C115" s="27"/>
      <c r="D115" s="27"/>
      <c r="E115" s="27"/>
      <c r="F115" s="50"/>
      <c r="G115" s="27"/>
      <c r="H115" s="27"/>
      <c r="I115" s="27"/>
      <c r="J115" s="27"/>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K115"/>
    </row>
    <row r="116" spans="1:37" ht="27.75" customHeight="1">
      <c r="A116" s="14"/>
      <c r="B116" s="20"/>
      <c r="C116" s="21"/>
      <c r="D116" s="22"/>
      <c r="E116" s="26"/>
      <c r="F116" s="49"/>
      <c r="G116" s="20"/>
      <c r="H116" s="20"/>
      <c r="I116" s="20"/>
      <c r="J116" s="20"/>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K116"/>
    </row>
    <row r="117" spans="1:37" ht="27.75" customHeight="1">
      <c r="A117" s="14"/>
      <c r="B117" s="20"/>
      <c r="C117" s="21"/>
      <c r="D117" s="21"/>
      <c r="E117" s="26"/>
      <c r="F117" s="49"/>
      <c r="G117" s="20"/>
      <c r="H117" s="20"/>
      <c r="I117" s="20"/>
      <c r="J117" s="20"/>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K117"/>
    </row>
    <row r="118" spans="1:37" ht="27.75" customHeight="1">
      <c r="A118" s="14"/>
      <c r="B118" s="20"/>
      <c r="C118" s="169"/>
      <c r="D118" s="169"/>
      <c r="E118" s="169"/>
      <c r="F118" s="169"/>
      <c r="G118" s="169"/>
      <c r="H118" s="20"/>
      <c r="I118" s="20"/>
      <c r="J118" s="20"/>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K118"/>
    </row>
    <row r="119" spans="1:37" ht="27.75" customHeight="1">
      <c r="A119" s="14"/>
      <c r="B119" s="20"/>
      <c r="C119" s="169"/>
      <c r="D119" s="169"/>
      <c r="E119" s="169"/>
      <c r="F119" s="169"/>
      <c r="G119" s="169"/>
      <c r="H119" s="20"/>
      <c r="I119" s="20"/>
      <c r="J119" s="20"/>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K119"/>
    </row>
    <row r="120" spans="1:37" ht="27.75" customHeight="1">
      <c r="A120" s="14"/>
      <c r="B120" s="20"/>
      <c r="C120" s="21"/>
      <c r="D120" s="22"/>
      <c r="E120" s="26"/>
      <c r="F120" s="49"/>
      <c r="G120" s="20"/>
      <c r="H120" s="20"/>
      <c r="I120" s="20"/>
      <c r="J120" s="20"/>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K120"/>
    </row>
    <row r="121" spans="1:37" ht="27.75" customHeight="1">
      <c r="A121" s="14"/>
      <c r="B121" s="20"/>
      <c r="C121" s="21"/>
      <c r="D121" s="22"/>
      <c r="E121" s="26"/>
      <c r="F121" s="49"/>
      <c r="G121" s="20"/>
      <c r="H121" s="20"/>
      <c r="I121" s="20"/>
      <c r="J121" s="20"/>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K121"/>
    </row>
    <row r="122" spans="1:37" ht="27.75" customHeight="1">
      <c r="A122" s="14"/>
      <c r="B122" s="20"/>
      <c r="C122" s="21"/>
      <c r="D122" s="22"/>
      <c r="E122" s="26"/>
      <c r="F122" s="49"/>
      <c r="G122" s="20"/>
      <c r="H122" s="20"/>
      <c r="I122" s="20"/>
      <c r="J122" s="20"/>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K122"/>
    </row>
    <row r="123" spans="1:37" ht="27.75" customHeight="1">
      <c r="A123" s="14"/>
      <c r="B123" s="20"/>
      <c r="C123" s="21"/>
      <c r="D123" s="22"/>
      <c r="E123" s="26"/>
      <c r="F123" s="49"/>
      <c r="G123" s="20"/>
      <c r="H123" s="20"/>
      <c r="I123" s="20"/>
      <c r="J123" s="20"/>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K123"/>
    </row>
    <row r="124" spans="1:37" ht="27.75" customHeight="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K124"/>
    </row>
    <row r="125" spans="1:37" ht="27.75" customHeight="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K125"/>
    </row>
    <row r="126" spans="1:37" ht="27.75" customHeight="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K126"/>
    </row>
    <row r="127" spans="1:37" ht="27.75" customHeight="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K127"/>
    </row>
    <row r="128" spans="1:37" ht="27.75" customHeight="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K128"/>
    </row>
    <row r="129" spans="11:37" ht="27.75" customHeight="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K129"/>
    </row>
    <row r="130" spans="11:37" ht="27.75" customHeight="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K130"/>
    </row>
    <row r="131" spans="11:37" ht="27.75" customHeight="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K131"/>
    </row>
    <row r="132" spans="11:37" ht="27.75" customHeight="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K132"/>
    </row>
    <row r="133" spans="11:37" ht="27.75" customHeight="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K133"/>
    </row>
    <row r="134" spans="11:37" ht="27.75" customHeight="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K134"/>
    </row>
    <row r="135" spans="11:37" ht="27.75" customHeight="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K135"/>
    </row>
    <row r="136" spans="11:37" ht="27.75" customHeight="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K136"/>
    </row>
    <row r="137" spans="11:37" ht="27.75" customHeight="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K137"/>
    </row>
    <row r="138" spans="11:37" ht="27.75" customHeight="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K138"/>
    </row>
    <row r="139" spans="11:37" ht="27.75" customHeight="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K139"/>
    </row>
    <row r="140" spans="11:37" ht="27.75" customHeight="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K140"/>
    </row>
    <row r="141" spans="11:37" ht="27.75" customHeight="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K141"/>
    </row>
    <row r="142" spans="11:37" ht="27.75" customHeight="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K142"/>
    </row>
    <row r="143" spans="11:37" ht="27.75" customHeight="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K143"/>
    </row>
    <row r="144" spans="11:37" ht="27.75" customHeight="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K144"/>
    </row>
    <row r="145" spans="11:37" ht="27.75" customHeight="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K145"/>
    </row>
    <row r="146" spans="11:37" ht="27.75" customHeight="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K146"/>
    </row>
    <row r="147" spans="11:37" ht="27.75" customHeight="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K147"/>
    </row>
    <row r="148" spans="11:37" ht="27.75" customHeight="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K148"/>
    </row>
    <row r="149" spans="11:37" ht="27.75" customHeight="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K149"/>
    </row>
    <row r="150" spans="11:37" ht="27.75" customHeight="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K150"/>
    </row>
    <row r="151" spans="11:37" ht="27.75" customHeight="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K151"/>
    </row>
    <row r="152" spans="11:37" ht="27.75" customHeight="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K152"/>
    </row>
    <row r="153" spans="11:37" ht="27.75" customHeight="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K153"/>
    </row>
    <row r="154" spans="11:37" ht="27.75" customHeight="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K154"/>
    </row>
    <row r="155" spans="11:37" ht="27.75" customHeight="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K155"/>
    </row>
    <row r="156" spans="11:37" ht="27.75" customHeight="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K156"/>
    </row>
    <row r="157" spans="11:37" ht="27.75" customHeight="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K157"/>
    </row>
    <row r="158" spans="11:37" ht="27.75" customHeight="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K158"/>
    </row>
    <row r="159" spans="11:37" ht="27.75" customHeight="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K159"/>
    </row>
    <row r="160" spans="11:37" ht="27.75" customHeight="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K160"/>
    </row>
    <row r="161" spans="11:37" ht="27.75" customHeight="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K161"/>
    </row>
    <row r="162" spans="11:37" ht="27.75" customHeight="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K162"/>
    </row>
    <row r="163" spans="11:37" ht="27.75" customHeight="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K163"/>
    </row>
    <row r="164" spans="11:37" ht="27.75" customHeight="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K164"/>
    </row>
    <row r="165" spans="11:37" ht="27.75" customHeight="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K165"/>
    </row>
    <row r="166" spans="11:37" ht="27.75" customHeight="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K166"/>
    </row>
    <row r="167" spans="11:37" ht="27.75" customHeight="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K167"/>
    </row>
    <row r="168" spans="11:37" ht="27.75" customHeight="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K168"/>
    </row>
    <row r="169" spans="11:37" ht="27.75" customHeight="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K169"/>
    </row>
    <row r="170" spans="11:37" ht="27.75" customHeight="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K170"/>
    </row>
    <row r="171" spans="11:37" ht="27.75" customHeight="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K171"/>
    </row>
    <row r="172" spans="11:37" ht="27.75" customHeight="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K172"/>
    </row>
    <row r="173" spans="11:37" ht="27.75" customHeight="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K173"/>
    </row>
    <row r="174" spans="11:37" ht="27.75" customHeight="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K174"/>
    </row>
    <row r="175" spans="11:37" ht="27.75" customHeight="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K175"/>
    </row>
    <row r="176" spans="11:37" ht="27.75" customHeight="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K176"/>
    </row>
    <row r="177" spans="1:37" ht="27.75" customHeight="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K177"/>
    </row>
    <row r="178" spans="1:37" ht="27.75" customHeight="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K178"/>
    </row>
    <row r="179" spans="1:37" ht="27.75" customHeight="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K179"/>
    </row>
    <row r="180" spans="1:37" ht="27.75" customHeight="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K180"/>
    </row>
    <row r="181" spans="1:37" ht="27.75" customHeight="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K181"/>
    </row>
    <row r="182" spans="1:37" ht="27.75" customHeight="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K182"/>
    </row>
    <row r="183" spans="1:37" ht="27.75" customHeight="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K183"/>
    </row>
    <row r="184" spans="1:37" ht="27.75" customHeight="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K184"/>
    </row>
    <row r="185" spans="1:37" ht="27.75" customHeight="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K185"/>
    </row>
    <row r="186" spans="1:37" ht="27.75" customHeight="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K186"/>
    </row>
    <row r="187" spans="1:37" ht="27.75" customHeight="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K187"/>
    </row>
    <row r="188" spans="1:37" ht="27.75" customHeight="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K188"/>
    </row>
    <row r="189" spans="1:37" ht="27.75" customHeight="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K189"/>
    </row>
    <row r="190" spans="1:37" ht="27.75" customHeight="1">
      <c r="A190"/>
      <c r="B190"/>
      <c r="C190"/>
      <c r="D190"/>
      <c r="E190"/>
      <c r="F190"/>
      <c r="G190"/>
      <c r="H190"/>
      <c r="I190"/>
      <c r="J190"/>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K190"/>
    </row>
    <row r="191" spans="1:37" ht="27.75" customHeight="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K191"/>
    </row>
    <row r="192" spans="1:37" ht="27.75" customHeight="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K192"/>
    </row>
    <row r="193" spans="11:37" ht="27.75" customHeight="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K193"/>
    </row>
  </sheetData>
  <sheetProtection selectLockedCells="1"/>
  <mergeCells count="50">
    <mergeCell ref="D109:E109"/>
    <mergeCell ref="G109:J109"/>
    <mergeCell ref="D110:E110"/>
    <mergeCell ref="G110:J110"/>
    <mergeCell ref="D111:E111"/>
    <mergeCell ref="G111:J111"/>
    <mergeCell ref="F109:F112"/>
    <mergeCell ref="B110:B112"/>
    <mergeCell ref="D112:E112"/>
    <mergeCell ref="G112:J112"/>
    <mergeCell ref="D114:J114"/>
    <mergeCell ref="C118:G119"/>
    <mergeCell ref="D108:E108"/>
    <mergeCell ref="G108:J108"/>
    <mergeCell ref="D102:E102"/>
    <mergeCell ref="D103:E103"/>
    <mergeCell ref="G103:J103"/>
    <mergeCell ref="C79:C82"/>
    <mergeCell ref="C83:C88"/>
    <mergeCell ref="C89:D89"/>
    <mergeCell ref="C90:C97"/>
    <mergeCell ref="C98:C101"/>
    <mergeCell ref="C74:C75"/>
    <mergeCell ref="C76:C78"/>
    <mergeCell ref="C15:C16"/>
    <mergeCell ref="C1:K1"/>
    <mergeCell ref="C2:D2"/>
    <mergeCell ref="G3:J6"/>
    <mergeCell ref="C44:C49"/>
    <mergeCell ref="C50:C53"/>
    <mergeCell ref="C54:C57"/>
    <mergeCell ref="C58:C60"/>
    <mergeCell ref="C61:C73"/>
    <mergeCell ref="C17:C23"/>
    <mergeCell ref="C24:D24"/>
    <mergeCell ref="C25:C30"/>
    <mergeCell ref="C31:C38"/>
    <mergeCell ref="C39:C43"/>
    <mergeCell ref="N3:V3"/>
    <mergeCell ref="C10:C11"/>
    <mergeCell ref="C12:C13"/>
    <mergeCell ref="W3:AE3"/>
    <mergeCell ref="C9:D9"/>
    <mergeCell ref="K9:M9"/>
    <mergeCell ref="N9:P9"/>
    <mergeCell ref="Q9:S9"/>
    <mergeCell ref="T9:V9"/>
    <mergeCell ref="W9:Y9"/>
    <mergeCell ref="Z9:AB9"/>
    <mergeCell ref="AC9:AE9"/>
  </mergeCells>
  <pageMargins left="0.70866141732283472" right="0.70866141732283472" top="0.74803149606299213" bottom="0.74803149606299213" header="0.31496062992125984" footer="0.31496062992125984"/>
  <pageSetup paperSize="9" scale="62"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1bd50d0-d8f0-4351-bcc9-bc0089db6ffe">
      <Terms xmlns="http://schemas.microsoft.com/office/infopath/2007/PartnerControls"/>
    </lcf76f155ced4ddcb4097134ff3c332f>
    <TaxCatchAll xmlns="0e000f76-03c3-4a6d-ba20-82435f178b6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FB5836B143DC4489B22C23BC79EF2DD" ma:contentTypeVersion="16" ma:contentTypeDescription="Skapa ett nytt dokument." ma:contentTypeScope="" ma:versionID="7e93f9362425139d6b760af3a93fdd33">
  <xsd:schema xmlns:xsd="http://www.w3.org/2001/XMLSchema" xmlns:xs="http://www.w3.org/2001/XMLSchema" xmlns:p="http://schemas.microsoft.com/office/2006/metadata/properties" xmlns:ns2="51bd50d0-d8f0-4351-bcc9-bc0089db6ffe" xmlns:ns3="0e000f76-03c3-4a6d-ba20-82435f178b63" targetNamespace="http://schemas.microsoft.com/office/2006/metadata/properties" ma:root="true" ma:fieldsID="40d457403f5f2e3d8b24bf4fed86b158" ns2:_="" ns3:_="">
    <xsd:import namespace="51bd50d0-d8f0-4351-bcc9-bc0089db6ffe"/>
    <xsd:import namespace="0e000f76-03c3-4a6d-ba20-82435f178b6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bd50d0-d8f0-4351-bcc9-bc0089db6f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ec5b9f97-a3a9-4673-b973-1f963bf50aa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000f76-03c3-4a6d-ba20-82435f178b63"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eb8b964a-4c45-40bb-880e-562ce8cd8a41}" ma:internalName="TaxCatchAll" ma:showField="CatchAllData" ma:web="0e000f76-03c3-4a6d-ba20-82435f178b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F8D45A-EEBC-4CDA-A241-591801C8ECC6}">
  <ds:schemaRefs>
    <ds:schemaRef ds:uri="http://schemas.microsoft.com/office/2006/metadata/properties"/>
    <ds:schemaRef ds:uri="http://schemas.microsoft.com/office/infopath/2007/PartnerControls"/>
    <ds:schemaRef ds:uri="51bd50d0-d8f0-4351-bcc9-bc0089db6ffe"/>
    <ds:schemaRef ds:uri="0e000f76-03c3-4a6d-ba20-82435f178b63"/>
  </ds:schemaRefs>
</ds:datastoreItem>
</file>

<file path=customXml/itemProps2.xml><?xml version="1.0" encoding="utf-8"?>
<ds:datastoreItem xmlns:ds="http://schemas.openxmlformats.org/officeDocument/2006/customXml" ds:itemID="{CDC2B4FD-00AF-48F4-8E2C-14C6BCC57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bd50d0-d8f0-4351-bcc9-bc0089db6ffe"/>
    <ds:schemaRef ds:uri="0e000f76-03c3-4a6d-ba20-82435f178b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A23D32-2CA6-45EC-97D5-F43A18F7F2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Welcome!</vt:lpstr>
      <vt:lpstr>BEFORE</vt:lpstr>
      <vt:lpstr>AFTER</vt:lpstr>
      <vt:lpstr>AFTER!Print_Titles</vt:lpstr>
      <vt:lpstr>BEFORE!Print_Titles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Kertu Uiboleht</cp:lastModifiedBy>
  <cp:lastPrinted>2022-08-22T10:35:25Z</cp:lastPrinted>
  <dcterms:created xsi:type="dcterms:W3CDTF">2012-10-30T11:24:09Z</dcterms:created>
  <dcterms:modified xsi:type="dcterms:W3CDTF">2023-05-24T12:32:38Z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0x0101009FB5836B143DC4489B22C23BC79EF2DD</vt:lpwstr>
  </property>
  <property fmtid="{D5CDD505-2E9C-101B-9397-08002B2CF9AE}" pid="3" name="MediaServiceImageTags">
    <vt:lpwstr/>
  </property>
</Properties>
</file>